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240" yWindow="45" windowWidth="14940" windowHeight="9000" tabRatio="444" activeTab="0"/>
  </bookViews>
  <sheets>
    <sheet name="表紙" sheetId="1" r:id="rId1"/>
    <sheet name="診断基準" sheetId="2" r:id="rId2"/>
    <sheet name="使用マニュアルとDLST施行要領" sheetId="3" r:id="rId3"/>
  </sheets>
  <definedNames>
    <definedName name="_xlnm.Print_Area" localSheetId="2">'使用マニュアルとDLST施行要領'!$B$2:$C$37</definedName>
    <definedName name="_xlnm.Print_Area" localSheetId="1">'診断基準'!$A$1:$AO$64</definedName>
    <definedName name="_xlnm.Print_Area" localSheetId="0">'表紙'!$A$1:$M$22</definedName>
  </definedNames>
  <calcPr fullCalcOnLoad="1"/>
</workbook>
</file>

<file path=xl/sharedStrings.xml><?xml version="1.0" encoding="utf-8"?>
<sst xmlns="http://schemas.openxmlformats.org/spreadsheetml/2006/main" count="256" uniqueCount="183">
  <si>
    <t>附）DLSTの施行要領</t>
  </si>
  <si>
    <t>Ⅰ</t>
  </si>
  <si>
    <t>DLSTの施行条件</t>
  </si>
  <si>
    <t>ヘパリン加採血の検体を使用。</t>
  </si>
  <si>
    <t>２）</t>
  </si>
  <si>
    <t>通常は20％FCS、またはヒトAB血清を使用。ただし、感度を上げるには患者血漿を使用する。その際には10％FCS＋10％患者血漿、または20％患者血漿を使用する。</t>
  </si>
  <si>
    <t>３）</t>
  </si>
  <si>
    <t>原則として投薬されたと同型の薬物を使用。しかし培養液に溶けにくいものでは注射薬の使用も推奨する。</t>
  </si>
  <si>
    <t>４）</t>
  </si>
  <si>
    <t>培養液に溶けにくい薬剤の対処方法。
血漿添加後に超音波処理して懸濁化する。</t>
  </si>
  <si>
    <t>５）</t>
  </si>
  <si>
    <t>薬物の希釈系列を多くする。最低８個以上の希釈で施行すること。
薬物による培養液のｐHなど、培養液の条件の変化に注意する。</t>
  </si>
  <si>
    <t>６）</t>
  </si>
  <si>
    <t>培養時間、アイソトープ添加後の培養時間を統一する。
培養７２時間、アイソトープ添加後１２時間培養。
または培養４８時間、アイソトープ添加後２４時間培養。</t>
  </si>
  <si>
    <t>７）</t>
  </si>
  <si>
    <t>培養はtriplicateまたはduplicateで行う。</t>
  </si>
  <si>
    <t>８）</t>
  </si>
  <si>
    <t>９）</t>
  </si>
  <si>
    <t>10）</t>
  </si>
  <si>
    <t>薬物のどの希釈で陽性になったかを報告する。</t>
  </si>
  <si>
    <t>DLST成績の解釈上注意すべき事項</t>
  </si>
  <si>
    <t>controlのCPMが低いときは参考データに留める。</t>
  </si>
  <si>
    <t>２）</t>
  </si>
  <si>
    <t>薬物そのものではなく、薬物製剤の添加されたものが原因となることがある。</t>
  </si>
  <si>
    <t>免疫抑制薬、副腎皮質ステロイド薬使用患者は偽陰性となることがある。</t>
  </si>
  <si>
    <t>肝炎極期には偽陰性となることがある。肝炎回復期初期の施行を推奨する。</t>
  </si>
  <si>
    <t>薬物の中間代謝物が抗原となる場合は偽陰性となることがある。</t>
  </si>
  <si>
    <t>biological　modifierを含め偽陽性となる薬物が存在する。</t>
  </si>
  <si>
    <t>Ⅱ</t>
  </si>
  <si>
    <t>１）</t>
  </si>
  <si>
    <t>１）</t>
  </si>
  <si>
    <t>肝細胞障害型</t>
  </si>
  <si>
    <t>混 合 型</t>
  </si>
  <si>
    <t>Ｎ：正常上限、ＡＬＴ比＝ＡＬＴ値/Ｎ、ＡＬＰ比＝ＡＬＰ値/Ｎ</t>
  </si>
  <si>
    <t>初回投与</t>
  </si>
  <si>
    <t>５～９０日</t>
  </si>
  <si>
    <t>＜５日、＞９０日</t>
  </si>
  <si>
    <t>１５日以内</t>
  </si>
  <si>
    <t>＞１５日</t>
  </si>
  <si>
    <t>ＡＬＴのピーク値と正常上限との差</t>
  </si>
  <si>
    <t>８日以内に５０％以上の減少</t>
  </si>
  <si>
    <t>３０日以内に５０％以上の減少</t>
  </si>
  <si>
    <t>（該当なし）</t>
  </si>
  <si>
    <t>不明または３０日以内に５０％未満の減少</t>
  </si>
  <si>
    <t>３０日後も５０％未満の減少か再上昇</t>
  </si>
  <si>
    <t>飲酒あり</t>
  </si>
  <si>
    <t>飲酒なし</t>
  </si>
  <si>
    <t>ＡＬＴ倍増</t>
  </si>
  <si>
    <t>ＡＬＴ増加するも正常域</t>
  </si>
  <si>
    <t>再投与</t>
  </si>
  <si>
    <t>１～１５日</t>
  </si>
  <si>
    <t>１～９０日</t>
  </si>
  <si>
    <t>＞９０日</t>
  </si>
  <si>
    <t>３０日以内</t>
  </si>
  <si>
    <t>＞３０日</t>
  </si>
  <si>
    <t>ＡＬＰのピーク値と正常上限との差</t>
  </si>
  <si>
    <t>１８０日以内に５０％以上の減少</t>
  </si>
  <si>
    <t>不変、上昇、不明</t>
  </si>
  <si>
    <t>飲酒または妊娠あり</t>
  </si>
  <si>
    <t>飲酒、妊娠なし</t>
  </si>
  <si>
    <t>ＡＬＰ（Ｔ．Ｂｉｌ）倍増</t>
  </si>
  <si>
    <t>ＡＬＰ（Ｔ．Ｂｉｌ）増加するも正常域</t>
  </si>
  <si>
    <t>総スコアによる判定基準</t>
  </si>
  <si>
    <t>可能性が低い</t>
  </si>
  <si>
    <t>可能性が高い</t>
  </si>
  <si>
    <t>スコア</t>
  </si>
  <si>
    <t>＋２</t>
  </si>
  <si>
    <t>＋１</t>
  </si>
  <si>
    <t>＋１</t>
  </si>
  <si>
    <t>　０</t>
  </si>
  <si>
    <t>＋３</t>
  </si>
  <si>
    <t>＋２</t>
  </si>
  <si>
    <t>　０</t>
  </si>
  <si>
    <t>－２</t>
  </si>
  <si>
    <t>－２</t>
  </si>
  <si>
    <t>－３</t>
  </si>
  <si>
    <t>＋３</t>
  </si>
  <si>
    <t>判定</t>
  </si>
  <si>
    <t>偶然の再投与が
行われた時の反応</t>
  </si>
  <si>
    <t>過去の
肝障害
の報告</t>
  </si>
  <si>
    <t>３．</t>
  </si>
  <si>
    <t>４．</t>
  </si>
  <si>
    <t>８．</t>
  </si>
  <si>
    <r>
      <t>【ステップ３】</t>
    </r>
    <r>
      <rPr>
        <b/>
        <sz val="12"/>
        <rFont val="ＭＳ Ｐゴシック"/>
        <family val="3"/>
      </rPr>
      <t>　判定</t>
    </r>
  </si>
  <si>
    <t>A</t>
  </si>
  <si>
    <t>B</t>
  </si>
  <si>
    <t>C</t>
  </si>
  <si>
    <t>正常上限</t>
  </si>
  <si>
    <t>実測値</t>
  </si>
  <si>
    <t>ＡＬＴ</t>
  </si>
  <si>
    <t>ＡＬＰ</t>
  </si>
  <si>
    <t>ａ．投与中の発症の場合</t>
  </si>
  <si>
    <t>投与開始からの日数</t>
  </si>
  <si>
    <t>ｂ．投与中止後の発症の場合</t>
  </si>
  <si>
    <t>投与中止後の日数</t>
  </si>
  <si>
    <t>投与中止後のデータ</t>
  </si>
  <si>
    <t>投与続行および不明</t>
  </si>
  <si>
    <t>カテゴリー１、２がすべて除外</t>
  </si>
  <si>
    <t>カテゴリー１で６項目すべて除外</t>
  </si>
  <si>
    <t>カテゴリー１で４つか５つが除外</t>
  </si>
  <si>
    <t>カテゴリー１の除外が３つ以下</t>
  </si>
  <si>
    <t>薬物以外の原因が濃厚</t>
  </si>
  <si>
    <t>過去の報告あり、もしくは添付文書に記載あり</t>
  </si>
  <si>
    <t>陽 性</t>
  </si>
  <si>
    <t>擬 陽 性</t>
  </si>
  <si>
    <t>陰性および未施行</t>
  </si>
  <si>
    <t>単独再投与</t>
  </si>
  <si>
    <t>初回肝障害時の併用薬と共に再投与</t>
  </si>
  <si>
    <t>初回肝障害時と同じ条件で再投与</t>
  </si>
  <si>
    <t>投与中の発症か、投与中止後の発症かにより、ａまたはｂどちらかのスコアを使用する。</t>
  </si>
  <si>
    <t>注１）</t>
  </si>
  <si>
    <t>注２）</t>
  </si>
  <si>
    <t>薬物以外の
原因の有無</t>
  </si>
  <si>
    <t>経　過</t>
  </si>
  <si>
    <t>発症までの期間</t>
  </si>
  <si>
    <t>１．</t>
  </si>
  <si>
    <t>２．</t>
  </si>
  <si>
    <t>５．</t>
  </si>
  <si>
    <t>６．</t>
  </si>
  <si>
    <t>７．</t>
  </si>
  <si>
    <t>ＤＬＳＴ</t>
  </si>
  <si>
    <t xml:space="preserve"> </t>
  </si>
  <si>
    <t xml:space="preserve">    ＡＬＴ＞２Ｎ</t>
  </si>
  <si>
    <t xml:space="preserve">    ＡＬＴ≦Ｎ</t>
  </si>
  <si>
    <t xml:space="preserve"> ＋</t>
  </si>
  <si>
    <t xml:space="preserve">   ＡＬＰ≦Ｎ</t>
  </si>
  <si>
    <t xml:space="preserve">   ＡＬＰ＞２Ｎ</t>
  </si>
  <si>
    <t xml:space="preserve">   ＡＬＰ＞Ｎ</t>
  </si>
  <si>
    <t xml:space="preserve">  または</t>
  </si>
  <si>
    <t xml:space="preserve">  か　つ</t>
  </si>
  <si>
    <t>２＜ ＡＬＴ比/ＡＬＰ比 ＜５</t>
  </si>
  <si>
    <t xml:space="preserve">      ＡＬＴ比/ＡＬＰ比 ≦２</t>
  </si>
  <si>
    <t xml:space="preserve">      ＡＬＴ比/ＡＬＰ比 ≧５</t>
  </si>
  <si>
    <t>総スコア</t>
  </si>
  <si>
    <t>胆汁うっ滞型</t>
  </si>
  <si>
    <t>胆汁うっ滞型または混合型</t>
  </si>
  <si>
    <t>：</t>
  </si>
  <si>
    <t xml:space="preserve"> ２点以下</t>
  </si>
  <si>
    <t xml:space="preserve"> ３、４点</t>
  </si>
  <si>
    <t xml:space="preserve"> ５点以上</t>
  </si>
  <si>
    <t>１８０日以内に５０％未満の減少</t>
  </si>
  <si>
    <t>好酸球
増多
（６％以上）</t>
  </si>
  <si>
    <t>偶然の再投与なし、または判断不能</t>
  </si>
  <si>
    <t>薬物投与前に発症した場合は「関係なし」、発症までの経過が不明の場合は「記載不十分」と判断して、スコアリングの対象としない。</t>
  </si>
  <si>
    <t>ウィルスはＩgＭ ＨＡ抗体、ＨＢｓ抗原、ＨＣＶ抗体、IgM CMV抗体、ＩgＭ EB ＶＣＡ抗体で判断する。</t>
  </si>
  <si>
    <t>な し</t>
  </si>
  <si>
    <t>あ り</t>
  </si>
  <si>
    <t>可能性あり</t>
  </si>
  <si>
    <t>危険
因子</t>
  </si>
  <si>
    <t xml:space="preserve">肝障害をみた場合は薬物性肝障害の可能性を念頭に置き，民間薬や健康食品を含めたあらゆる薬物服用歴を問診すべきである。
</t>
  </si>
  <si>
    <t xml:space="preserve">この診断基準は、あくまで肝臓専門医以外の利用を目的としたものであり、個々の症例での判断には、肝臓専門医の判断が優先するものである。
</t>
  </si>
  <si>
    <t xml:space="preserve">重症例では早急に専門医に相談すること（スコアが低くなる場合がある）。
</t>
  </si>
  <si>
    <t xml:space="preserve">自己免疫性肝炎との鑑別が困難な場合（抗核抗体陽性の場合など）は、肝生検所見や副腎皮質ステロイド薬への反応性から肝臓専門医が鑑別すべきである。
</t>
  </si>
  <si>
    <t xml:space="preserve">併用薬がある場合は、その中で最も疑わしい薬を選んでスコアリングを行う。薬物性肝障害の診断を行った後、併用薬の中でどれが疑わしいかは、1. 発症までの期間, 2. 経過, 5. 過去の肝障害の報告, 7. DLST の項目から推定する。
</t>
  </si>
  <si>
    <t xml:space="preserve">項目８. 偶然の再投与が行われた時の反応は、あくまで偶然、再投与された場合にスコアを加えるためのものであり、診断目的に行ってはならない。倫理的観点から原則、禁忌である。なお、代謝性の特異体質による薬物性肝障害では、再投与によりすぐに肝障害が起こらないことがあり、このような薬物ではスコアを減点しないように考慮する。
</t>
  </si>
  <si>
    <t xml:space="preserve">この基準で扱う薬物性肝障害は肝細胞障害型、胆汁うっ滞型もしくは混合型の肝障害であり、ALT が正常上限の２倍、もしくはALP が正常上限を超える症例と定義する。
ALT およびALP 値からタイプ分類を行い( ステップ1)、これに基づきスコアリングする( ステップ2)。
</t>
  </si>
  <si>
    <t>①</t>
  </si>
  <si>
    <t>②</t>
  </si>
  <si>
    <t>③</t>
  </si>
  <si>
    <t>④</t>
  </si>
  <si>
    <t>⑤</t>
  </si>
  <si>
    <t>⑥</t>
  </si>
  <si>
    <t>⑦</t>
  </si>
  <si>
    <t>⑧</t>
  </si>
  <si>
    <t>⑨</t>
  </si>
  <si>
    <t>⑩</t>
  </si>
  <si>
    <t xml:space="preserve">急性期（発症より７日目まで）における診断では、薬物中止後の経過が不明のため、２. の経過を除いたスコアリングを行い、１点以下を可能性が少ない、２点以上を可能性ありと判断する。その後のデータ集積により、通常のスコアリングを行う。
</t>
  </si>
  <si>
    <t>PHA-Pの幼若化反応をみて低い時は参考データとする。</t>
  </si>
  <si>
    <t xml:space="preserve">項目４. 薬物以外の原因の有無で、経過からウイルス肝炎が疑わしい場合は、鑑別診断のためにはIgM HBc 抗体、HCV-RNA定性の測定が必須である。
</t>
  </si>
  <si>
    <t>タイプ別に分類</t>
  </si>
  <si>
    <t>ＤＤＷ-Ｊ 2004 薬物性肝障害ワークショップのスコアリング</t>
  </si>
  <si>
    <t>項目毎に該当するセルをクリックすると自動的にスコアリングされます。なお項目７，８は、未施行であればチェックしなくても結構です。</t>
  </si>
  <si>
    <t>【ステップ２】</t>
  </si>
  <si>
    <t>【ステップ１】</t>
  </si>
  <si>
    <t>ALT値とALP値の実測値および正常上限値を記入すると、自動的にタイプ分類されます。</t>
  </si>
  <si>
    <r>
      <t>DLST が偽陽性になる薬物がある（肝臓専門医の判断）。DLST は別記の</t>
    </r>
    <r>
      <rPr>
        <u val="single"/>
        <sz val="12"/>
        <color indexed="12"/>
        <rFont val="ＭＳ Ｐゴシック"/>
        <family val="3"/>
      </rPr>
      <t>施行要領</t>
    </r>
    <r>
      <rPr>
        <sz val="12"/>
        <rFont val="ＭＳ Ｐゴシック"/>
        <family val="3"/>
      </rPr>
      <t xml:space="preserve">に基づいて行うことが望ましい。アレルギー症状として、皮疹の存在も参考になる。
</t>
    </r>
  </si>
  <si>
    <t>症例の実測値と、
正常上限値を記入</t>
  </si>
  <si>
    <t>カテゴリー１：ＨＡＶ，ＨＢＶ，ＨＣＶ，胆道疾患（ＵＳ）、アルコール、ショック肝。　　カテゴリー２：ＣＭＶ，ＥＢＶ。</t>
  </si>
  <si>
    <t>ュアル</t>
  </si>
  <si>
    <t>リンパ球のviabilityを確認。
controlのCPMが低すぎないこと～特に１００ｃｐｍ以下の場合は再検が必要。</t>
  </si>
  <si>
    <t>滝川　一 （帝京大学医学部内科）</t>
  </si>
  <si>
    <r>
      <t xml:space="preserve">  PC版「薬物性肝障害　診断基準－DDW-Japan2004 ワークショップより－」ご使用に際して</t>
    </r>
    <r>
      <rPr>
        <b/>
        <sz val="12"/>
        <rFont val="ＭＳ Ｐゴシック"/>
        <family val="3"/>
      </rPr>
      <t xml:space="preserve">
    </t>
    </r>
    <r>
      <rPr>
        <b/>
        <sz val="11"/>
        <rFont val="ＭＳ Ｐゴシック"/>
        <family val="3"/>
      </rPr>
      <t>・当ファイルを開いた際、「マクロを有効にする」ボタンを押してからご使用下さい。
    ・診断基準を繰り返し使用される際は、ご使用の都度左上の「リセット」ボタンを押してください。</t>
    </r>
  </si>
  <si>
    <t>薬物性肝障害　診断基準　－DDW-Japan 2004 ワークショップより－</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</si>
</sst>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000"/>
    <numFmt numFmtId="179" formatCode="0.000"/>
    <numFmt numFmtId="180" formatCode="\+0;0"/>
    <numFmt numFmtId="181" formatCode="\+0;\-0;0"/>
    <numFmt numFmtId="182" formatCode="\+\1;\-\1;0"/>
    <numFmt numFmtId="183" formatCode="\+\1;\-0;0"/>
    <numFmt numFmtId="184" formatCode="0;\-0;#"/>
  </numFmts>
  <fonts count="29">
    <font>
      <sz val="11"/>
      <name val="ＭＳ Ｐゴシック"/>
      <family val="3"/>
    </font>
    <font>
      <sz val="6"/>
      <name val="ＭＳ Ｐゴシック"/>
      <family val="3"/>
    </font>
    <font>
      <sz val="10"/>
      <name val="ＭＳ Ｐゴシック"/>
      <family val="3"/>
    </font>
    <font>
      <b/>
      <sz val="11"/>
      <name val="ＭＳ Ｐゴシック"/>
      <family val="3"/>
    </font>
    <font>
      <sz val="14"/>
      <name val="ＭＳ Ｐゴシック"/>
      <family val="3"/>
    </font>
    <font>
      <b/>
      <sz val="12"/>
      <color indexed="10"/>
      <name val="ＭＳ Ｐゴシック"/>
      <family val="3"/>
    </font>
    <font>
      <b/>
      <sz val="12"/>
      <name val="ＭＳ Ｐゴシック"/>
      <family val="3"/>
    </font>
    <font>
      <b/>
      <sz val="14"/>
      <name val="ＭＳ Ｐゴシック"/>
      <family val="3"/>
    </font>
    <font>
      <b/>
      <sz val="16"/>
      <name val="ＭＳ Ｐゴシック"/>
      <family val="3"/>
    </font>
    <font>
      <sz val="7"/>
      <name val="ＭＳ Ｐゴシック"/>
      <family val="3"/>
    </font>
    <font>
      <b/>
      <sz val="10"/>
      <name val="ＭＳ Ｐゴシック"/>
      <family val="3"/>
    </font>
    <font>
      <b/>
      <sz val="9"/>
      <name val="ＭＳ Ｐゴシック"/>
      <family val="3"/>
    </font>
    <font>
      <b/>
      <sz val="14"/>
      <color indexed="10"/>
      <name val="ＭＳ Ｐゴシック"/>
      <family val="3"/>
    </font>
    <font>
      <sz val="9"/>
      <name val="MS UI Gothic"/>
      <family val="3"/>
    </font>
    <font>
      <sz val="12"/>
      <name val="ＭＳ Ｐゴシック"/>
      <family val="3"/>
    </font>
    <font>
      <b/>
      <sz val="14"/>
      <color indexed="9"/>
      <name val="ＭＳ Ｐゴシック"/>
      <family val="3"/>
    </font>
    <font>
      <b/>
      <sz val="12"/>
      <color indexed="12"/>
      <name val="ＭＳ Ｐゴシック"/>
      <family val="3"/>
    </font>
    <font>
      <u val="single"/>
      <sz val="11"/>
      <color indexed="12"/>
      <name val="ＭＳ Ｐゴシック"/>
      <family val="3"/>
    </font>
    <font>
      <u val="single"/>
      <sz val="11"/>
      <color indexed="36"/>
      <name val="ＭＳ Ｐゴシック"/>
      <family val="3"/>
    </font>
    <font>
      <b/>
      <sz val="18"/>
      <color indexed="10"/>
      <name val="ＭＳ Ｐゴシック"/>
      <family val="3"/>
    </font>
    <font>
      <sz val="10"/>
      <color indexed="10"/>
      <name val="ＭＳ Ｐゴシック"/>
      <family val="3"/>
    </font>
    <font>
      <u val="single"/>
      <sz val="12"/>
      <color indexed="12"/>
      <name val="ＭＳ Ｐゴシック"/>
      <family val="3"/>
    </font>
    <font>
      <sz val="36"/>
      <name val="ＭＳ Ｐゴシック"/>
      <family val="3"/>
    </font>
    <font>
      <sz val="22"/>
      <color indexed="12"/>
      <name val="ＭＳ Ｐゴシック"/>
      <family val="3"/>
    </font>
    <font>
      <sz val="20"/>
      <name val="ＭＳ Ｐゴシック"/>
      <family val="3"/>
    </font>
    <font>
      <b/>
      <sz val="24"/>
      <name val="Century"/>
      <family val="1"/>
    </font>
    <font>
      <sz val="9"/>
      <name val="ＭＳ Ｐゴシック"/>
      <family val="3"/>
    </font>
    <font>
      <b/>
      <sz val="16"/>
      <color indexed="9"/>
      <name val="ＭＳ Ｐゴシック"/>
      <family val="3"/>
    </font>
    <font>
      <sz val="8"/>
      <name val="ＭＳ Ｐゴシック"/>
      <family val="3"/>
    </font>
  </fonts>
  <fills count="6">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s>
  <borders count="64">
    <border>
      <left/>
      <right/>
      <top/>
      <bottom/>
      <diagonal/>
    </border>
    <border>
      <left>
        <color indexed="63"/>
      </left>
      <right>
        <color indexed="63"/>
      </right>
      <top style="thin">
        <color indexed="12"/>
      </top>
      <bottom style="thin">
        <color indexed="12"/>
      </bottom>
    </border>
    <border>
      <left>
        <color indexed="63"/>
      </left>
      <right>
        <color indexed="63"/>
      </right>
      <top style="medium">
        <color indexed="12"/>
      </top>
      <bottom style="thin">
        <color indexed="12"/>
      </bottom>
    </border>
    <border>
      <left>
        <color indexed="63"/>
      </left>
      <right style="medium">
        <color indexed="12"/>
      </right>
      <top style="medium">
        <color indexed="12"/>
      </top>
      <bottom style="thin">
        <color indexed="12"/>
      </bottom>
    </border>
    <border>
      <left>
        <color indexed="63"/>
      </left>
      <right style="medium">
        <color indexed="12"/>
      </right>
      <top style="thin">
        <color indexed="12"/>
      </top>
      <bottom style="thin">
        <color indexed="12"/>
      </bottom>
    </border>
    <border>
      <left>
        <color indexed="63"/>
      </left>
      <right>
        <color indexed="63"/>
      </right>
      <top style="thin">
        <color indexed="12"/>
      </top>
      <bottom style="medium">
        <color indexed="12"/>
      </bottom>
    </border>
    <border>
      <left>
        <color indexed="63"/>
      </left>
      <right style="medium">
        <color indexed="12"/>
      </right>
      <top style="thin">
        <color indexed="12"/>
      </top>
      <bottom style="medium">
        <color indexed="12"/>
      </bottom>
    </border>
    <border>
      <left>
        <color indexed="63"/>
      </left>
      <right>
        <color indexed="63"/>
      </right>
      <top style="medium">
        <color indexed="12"/>
      </top>
      <bottom style="medium">
        <color indexed="12"/>
      </bottom>
    </border>
    <border>
      <left style="thin"/>
      <right style="thin"/>
      <top style="thin"/>
      <bottom style="thin"/>
    </border>
    <border>
      <left style="medium">
        <color indexed="12"/>
      </left>
      <right>
        <color indexed="63"/>
      </right>
      <top style="medium">
        <color indexed="12"/>
      </top>
      <bottom>
        <color indexed="63"/>
      </bottom>
    </border>
    <border>
      <left style="medium">
        <color indexed="12"/>
      </left>
      <right>
        <color indexed="63"/>
      </right>
      <top>
        <color indexed="63"/>
      </top>
      <bottom>
        <color indexed="63"/>
      </bottom>
    </border>
    <border>
      <left style="medium">
        <color indexed="12"/>
      </left>
      <right>
        <color indexed="63"/>
      </right>
      <top>
        <color indexed="63"/>
      </top>
      <bottom style="medium">
        <color indexed="12"/>
      </bottom>
    </border>
    <border>
      <left style="medium">
        <color indexed="12"/>
      </left>
      <right>
        <color indexed="63"/>
      </right>
      <top style="medium">
        <color indexed="12"/>
      </top>
      <bottom style="medium">
        <color indexed="12"/>
      </bottom>
    </border>
    <border>
      <left>
        <color indexed="63"/>
      </left>
      <right>
        <color indexed="63"/>
      </right>
      <top>
        <color indexed="63"/>
      </top>
      <bottom style="medium">
        <color indexed="12"/>
      </bottom>
    </border>
    <border>
      <left>
        <color indexed="63"/>
      </left>
      <right>
        <color indexed="63"/>
      </right>
      <top style="medium">
        <color indexed="12"/>
      </top>
      <bottom>
        <color indexed="63"/>
      </bottom>
    </border>
    <border>
      <left>
        <color indexed="63"/>
      </left>
      <right style="medium">
        <color indexed="12"/>
      </right>
      <top style="thin">
        <color indexed="12"/>
      </top>
      <bottom>
        <color indexed="63"/>
      </bottom>
    </border>
    <border>
      <left>
        <color indexed="63"/>
      </left>
      <right style="medium">
        <color indexed="12"/>
      </right>
      <top>
        <color indexed="63"/>
      </top>
      <bottom style="medium">
        <color indexed="12"/>
      </bottom>
    </border>
    <border>
      <left>
        <color indexed="63"/>
      </left>
      <right style="medium">
        <color indexed="12"/>
      </right>
      <top style="medium">
        <color indexed="12"/>
      </top>
      <bottom style="medium">
        <color indexed="12"/>
      </bottom>
    </border>
    <border>
      <left>
        <color indexed="63"/>
      </left>
      <right style="thin"/>
      <top style="thin">
        <color indexed="12"/>
      </top>
      <bottom style="thin">
        <color indexed="12"/>
      </bottom>
    </border>
    <border>
      <left style="thin"/>
      <right style="thin"/>
      <top style="thin">
        <color indexed="12"/>
      </top>
      <bottom style="thin">
        <color indexed="12"/>
      </bottom>
    </border>
    <border>
      <left style="thin"/>
      <right style="medium">
        <color indexed="12"/>
      </right>
      <top style="thin">
        <color indexed="12"/>
      </top>
      <bottom style="thin">
        <color indexed="12"/>
      </bottom>
    </border>
    <border>
      <left>
        <color indexed="63"/>
      </left>
      <right style="thin"/>
      <top style="thin">
        <color indexed="12"/>
      </top>
      <bottom style="medium">
        <color indexed="12"/>
      </bottom>
    </border>
    <border>
      <left style="thin"/>
      <right style="thin"/>
      <top style="thin">
        <color indexed="12"/>
      </top>
      <bottom style="medium">
        <color indexed="12"/>
      </bottom>
    </border>
    <border>
      <left style="thin"/>
      <right style="medium">
        <color indexed="12"/>
      </right>
      <top style="thin">
        <color indexed="12"/>
      </top>
      <bottom style="medium">
        <color indexed="12"/>
      </bottom>
    </border>
    <border>
      <left>
        <color indexed="63"/>
      </left>
      <right style="thin"/>
      <top style="medium">
        <color indexed="12"/>
      </top>
      <bottom style="thin">
        <color indexed="12"/>
      </bottom>
    </border>
    <border>
      <left style="thin"/>
      <right style="thin"/>
      <top style="medium">
        <color indexed="12"/>
      </top>
      <bottom style="thin">
        <color indexed="12"/>
      </bottom>
    </border>
    <border>
      <left style="thin"/>
      <right style="medium">
        <color indexed="12"/>
      </right>
      <top style="medium">
        <color indexed="12"/>
      </top>
      <bottom style="thin">
        <color indexed="12"/>
      </bottom>
    </border>
    <border>
      <left style="medium">
        <color indexed="12"/>
      </left>
      <right style="thin"/>
      <top style="thin">
        <color indexed="12"/>
      </top>
      <bottom style="thin">
        <color indexed="12"/>
      </bottom>
    </border>
    <border>
      <left style="medium">
        <color indexed="12"/>
      </left>
      <right>
        <color indexed="63"/>
      </right>
      <top style="thin">
        <color indexed="12"/>
      </top>
      <bottom style="medium">
        <color indexed="12"/>
      </bottom>
    </border>
    <border>
      <left style="medium">
        <color indexed="12"/>
      </left>
      <right>
        <color indexed="63"/>
      </right>
      <top style="medium">
        <color indexed="12"/>
      </top>
      <bottom style="thin">
        <color indexed="12"/>
      </bottom>
    </border>
    <border>
      <left style="medium">
        <color indexed="12"/>
      </left>
      <right>
        <color indexed="63"/>
      </right>
      <top style="thin">
        <color indexed="12"/>
      </top>
      <bottom style="thin">
        <color indexed="12"/>
      </bottom>
    </border>
    <border>
      <left style="thin"/>
      <right>
        <color indexed="63"/>
      </right>
      <top style="thin">
        <color indexed="12"/>
      </top>
      <bottom style="thin">
        <color indexed="12"/>
      </bottom>
    </border>
    <border>
      <left style="medium">
        <color indexed="12"/>
      </left>
      <right style="thin"/>
      <top style="medium">
        <color indexed="12"/>
      </top>
      <bottom style="thin">
        <color indexed="12"/>
      </bottom>
    </border>
    <border>
      <left style="thin"/>
      <right>
        <color indexed="63"/>
      </right>
      <top style="medium">
        <color indexed="12"/>
      </top>
      <bottom style="thin">
        <color indexed="12"/>
      </bottom>
    </border>
    <border>
      <left style="medium">
        <color indexed="12"/>
      </left>
      <right style="thin"/>
      <top style="thin">
        <color indexed="12"/>
      </top>
      <bottom style="medium">
        <color indexed="12"/>
      </bottom>
    </border>
    <border>
      <left style="thin"/>
      <right>
        <color indexed="63"/>
      </right>
      <top style="thin">
        <color indexed="12"/>
      </top>
      <bottom style="medium">
        <color indexed="12"/>
      </bottom>
    </border>
    <border>
      <left>
        <color indexed="63"/>
      </left>
      <right style="thin"/>
      <top style="medium">
        <color indexed="12"/>
      </top>
      <bottom style="medium">
        <color indexed="12"/>
      </bottom>
    </border>
    <border>
      <left style="thin"/>
      <right style="thin"/>
      <top style="medium">
        <color indexed="12"/>
      </top>
      <bottom style="medium">
        <color indexed="12"/>
      </bottom>
    </border>
    <border>
      <left style="thin"/>
      <right style="medium">
        <color indexed="12"/>
      </right>
      <top style="medium">
        <color indexed="12"/>
      </top>
      <bottom style="medium">
        <color indexed="12"/>
      </bottom>
    </border>
    <border>
      <left style="medium">
        <color indexed="12"/>
      </left>
      <right style="thin">
        <color indexed="12"/>
      </right>
      <top style="thin">
        <color indexed="12"/>
      </top>
      <bottom style="medium">
        <color indexed="12"/>
      </bottom>
    </border>
    <border>
      <left style="thin">
        <color indexed="12"/>
      </left>
      <right style="thin">
        <color indexed="12"/>
      </right>
      <top style="thin">
        <color indexed="12"/>
      </top>
      <bottom style="medium">
        <color indexed="12"/>
      </bottom>
    </border>
    <border>
      <left style="medium">
        <color indexed="12"/>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style="thin">
        <color indexed="12"/>
      </top>
      <bottom style="medium">
        <color indexed="12"/>
      </bottom>
    </border>
    <border>
      <left style="thin">
        <color indexed="12"/>
      </left>
      <right>
        <color indexed="63"/>
      </right>
      <top style="thin">
        <color indexed="12"/>
      </top>
      <bottom style="thin">
        <color indexed="12"/>
      </bottom>
    </border>
    <border>
      <left style="medium">
        <color indexed="12"/>
      </left>
      <right style="medium">
        <color indexed="12"/>
      </right>
      <top style="medium">
        <color indexed="12"/>
      </top>
      <bottom style="medium">
        <color indexed="12"/>
      </bottom>
    </border>
    <border>
      <left style="thin">
        <color indexed="12"/>
      </left>
      <right style="medium">
        <color indexed="12"/>
      </right>
      <top style="thin">
        <color indexed="12"/>
      </top>
      <bottom style="thin">
        <color indexed="12"/>
      </bottom>
    </border>
    <border>
      <left style="thin">
        <color indexed="12"/>
      </left>
      <right style="medium">
        <color indexed="12"/>
      </right>
      <top style="thin">
        <color indexed="12"/>
      </top>
      <bottom style="medium">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style="medium">
        <color indexed="12"/>
      </left>
      <right>
        <color indexed="63"/>
      </right>
      <top style="thin">
        <color indexed="12"/>
      </top>
      <bottom>
        <color indexed="63"/>
      </bottom>
    </border>
    <border>
      <left>
        <color indexed="63"/>
      </left>
      <right style="medium">
        <color indexed="12"/>
      </right>
      <top>
        <color indexed="63"/>
      </top>
      <bottom style="thin">
        <color indexed="12"/>
      </bottom>
    </border>
    <border>
      <left style="medium">
        <color indexed="12"/>
      </left>
      <right>
        <color indexed="63"/>
      </right>
      <top>
        <color indexed="63"/>
      </top>
      <bottom style="thin">
        <color indexed="12"/>
      </bottom>
    </border>
    <border>
      <left style="medium">
        <color indexed="12"/>
      </left>
      <right style="thin">
        <color indexed="12"/>
      </right>
      <top style="medium">
        <color indexed="12"/>
      </top>
      <bottom>
        <color indexed="63"/>
      </bottom>
    </border>
    <border>
      <left style="thin">
        <color indexed="12"/>
      </left>
      <right style="thin">
        <color indexed="12"/>
      </right>
      <top style="medium">
        <color indexed="12"/>
      </top>
      <bottom>
        <color indexed="63"/>
      </bottom>
    </border>
    <border>
      <left style="thin">
        <color indexed="12"/>
      </left>
      <right style="medium">
        <color indexed="12"/>
      </right>
      <top style="medium">
        <color indexed="12"/>
      </top>
      <bottom>
        <color indexed="63"/>
      </bottom>
    </border>
    <border>
      <left style="medium">
        <color indexed="10"/>
      </left>
      <right>
        <color indexed="63"/>
      </right>
      <top style="medium">
        <color indexed="10"/>
      </top>
      <bottom style="thin">
        <color indexed="10"/>
      </bottom>
    </border>
    <border>
      <left>
        <color indexed="63"/>
      </left>
      <right>
        <color indexed="63"/>
      </right>
      <top style="medium">
        <color indexed="10"/>
      </top>
      <bottom style="thin">
        <color indexed="10"/>
      </bottom>
    </border>
    <border>
      <left>
        <color indexed="63"/>
      </left>
      <right style="medium">
        <color indexed="10"/>
      </right>
      <top style="medium">
        <color indexed="10"/>
      </top>
      <bottom style="thin">
        <color indexed="10"/>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12"/>
      </left>
      <right>
        <color indexed="63"/>
      </right>
      <top style="medium">
        <color indexed="12"/>
      </top>
      <bottom>
        <color indexed="63"/>
      </bottom>
    </border>
    <border>
      <left>
        <color indexed="63"/>
      </left>
      <right style="medium">
        <color indexed="12"/>
      </right>
      <top style="medium">
        <color indexed="12"/>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0" borderId="0" applyNumberFormat="0" applyFill="0" applyBorder="0" applyAlignment="0" applyProtection="0"/>
  </cellStyleXfs>
  <cellXfs count="216">
    <xf numFmtId="0" fontId="0" fillId="0" borderId="0" xfId="0" applyAlignment="1">
      <alignment/>
    </xf>
    <xf numFmtId="0" fontId="2" fillId="0" borderId="0" xfId="0" applyFont="1" applyAlignment="1">
      <alignment/>
    </xf>
    <xf numFmtId="0" fontId="0" fillId="0" borderId="0" xfId="0" applyBorder="1" applyAlignment="1">
      <alignment vertical="center"/>
    </xf>
    <xf numFmtId="0" fontId="0" fillId="0" borderId="1" xfId="0" applyFill="1" applyBorder="1" applyAlignment="1">
      <alignment horizontal="center" vertical="center"/>
    </xf>
    <xf numFmtId="0" fontId="0" fillId="0" borderId="2" xfId="0" applyFill="1" applyBorder="1" applyAlignment="1">
      <alignment vertical="center"/>
    </xf>
    <xf numFmtId="0" fontId="0" fillId="0" borderId="2" xfId="0" applyFill="1" applyBorder="1" applyAlignment="1">
      <alignment horizontal="center" vertical="center"/>
    </xf>
    <xf numFmtId="0" fontId="0" fillId="0" borderId="3" xfId="0" applyFill="1" applyBorder="1" applyAlignment="1">
      <alignment vertical="center"/>
    </xf>
    <xf numFmtId="0" fontId="0" fillId="0" borderId="1" xfId="0" applyFill="1" applyBorder="1" applyAlignment="1">
      <alignment vertical="center"/>
    </xf>
    <xf numFmtId="0" fontId="0" fillId="0" borderId="4" xfId="0" applyFill="1" applyBorder="1" applyAlignment="1">
      <alignment vertical="center"/>
    </xf>
    <xf numFmtId="0" fontId="0" fillId="0" borderId="5" xfId="0" applyFill="1" applyBorder="1" applyAlignment="1">
      <alignment vertical="center"/>
    </xf>
    <xf numFmtId="0" fontId="0" fillId="0" borderId="5" xfId="0" applyFill="1" applyBorder="1" applyAlignment="1">
      <alignment horizontal="center" vertical="center"/>
    </xf>
    <xf numFmtId="0" fontId="0" fillId="0" borderId="6" xfId="0" applyFill="1" applyBorder="1" applyAlignment="1">
      <alignment vertical="center"/>
    </xf>
    <xf numFmtId="2" fontId="0" fillId="0" borderId="0" xfId="0" applyNumberFormat="1" applyAlignment="1">
      <alignment/>
    </xf>
    <xf numFmtId="1" fontId="0" fillId="0" borderId="0" xfId="0" applyNumberFormat="1" applyAlignment="1">
      <alignment/>
    </xf>
    <xf numFmtId="0" fontId="0" fillId="2" borderId="0" xfId="0" applyFill="1" applyAlignment="1">
      <alignment/>
    </xf>
    <xf numFmtId="0" fontId="7" fillId="0" borderId="0" xfId="0" applyFont="1" applyAlignment="1">
      <alignment/>
    </xf>
    <xf numFmtId="0" fontId="10" fillId="0" borderId="0" xfId="0" applyFont="1" applyAlignment="1">
      <alignment/>
    </xf>
    <xf numFmtId="0" fontId="3" fillId="0" borderId="0" xfId="0" applyFont="1" applyAlignment="1">
      <alignment/>
    </xf>
    <xf numFmtId="49" fontId="3" fillId="0" borderId="0" xfId="0" applyNumberFormat="1" applyFont="1" applyAlignment="1">
      <alignment/>
    </xf>
    <xf numFmtId="0" fontId="0" fillId="0" borderId="1" xfId="0" applyFill="1" applyBorder="1" applyAlignment="1">
      <alignment horizontal="left" vertical="center"/>
    </xf>
    <xf numFmtId="0" fontId="0" fillId="0" borderId="2" xfId="0" applyFill="1" applyBorder="1" applyAlignment="1">
      <alignment horizontal="left" vertical="center"/>
    </xf>
    <xf numFmtId="0" fontId="0" fillId="0" borderId="5" xfId="0" applyFill="1" applyBorder="1" applyAlignment="1">
      <alignment horizontal="left" vertical="center"/>
    </xf>
    <xf numFmtId="0" fontId="0" fillId="0" borderId="0" xfId="0" applyBorder="1" applyAlignment="1">
      <alignment/>
    </xf>
    <xf numFmtId="0" fontId="0" fillId="0" borderId="0" xfId="0" applyFill="1" applyBorder="1" applyAlignment="1">
      <alignment/>
    </xf>
    <xf numFmtId="0" fontId="8" fillId="0" borderId="0" xfId="0" applyNumberFormat="1" applyFont="1" applyBorder="1" applyAlignment="1">
      <alignment horizontal="center" vertical="center"/>
    </xf>
    <xf numFmtId="0" fontId="11" fillId="0" borderId="7" xfId="0" applyFont="1" applyFill="1" applyBorder="1" applyAlignment="1">
      <alignment horizontal="center" vertical="center" wrapText="1"/>
    </xf>
    <xf numFmtId="0" fontId="3" fillId="0" borderId="7" xfId="0" applyFont="1" applyFill="1" applyBorder="1" applyAlignment="1">
      <alignment horizontal="center" vertical="center"/>
    </xf>
    <xf numFmtId="0" fontId="12" fillId="0" borderId="7" xfId="0" applyFont="1" applyFill="1" applyBorder="1" applyAlignment="1" applyProtection="1">
      <alignment horizontal="center" vertical="center"/>
      <protection/>
    </xf>
    <xf numFmtId="0" fontId="0" fillId="0" borderId="8" xfId="0" applyBorder="1" applyAlignment="1" applyProtection="1">
      <alignment/>
      <protection locked="0"/>
    </xf>
    <xf numFmtId="0" fontId="0" fillId="0" borderId="8" xfId="0" applyBorder="1" applyAlignment="1">
      <alignment horizontal="center"/>
    </xf>
    <xf numFmtId="0" fontId="6" fillId="0" borderId="0" xfId="0" applyFont="1" applyAlignment="1">
      <alignment horizontal="center" vertical="top"/>
    </xf>
    <xf numFmtId="0" fontId="14" fillId="3" borderId="0" xfId="0" applyFont="1" applyFill="1" applyAlignment="1">
      <alignment horizontal="left" vertical="top" wrapText="1"/>
    </xf>
    <xf numFmtId="0" fontId="0" fillId="0" borderId="0" xfId="0" applyAlignment="1">
      <alignment horizontal="left" vertical="top"/>
    </xf>
    <xf numFmtId="0" fontId="2" fillId="0" borderId="0" xfId="0" applyFont="1" applyAlignment="1">
      <alignment horizontal="right"/>
    </xf>
    <xf numFmtId="0" fontId="16" fillId="0" borderId="0" xfId="0" applyFont="1" applyFill="1" applyAlignment="1">
      <alignment horizontal="center" vertical="top"/>
    </xf>
    <xf numFmtId="0" fontId="14" fillId="0" borderId="0" xfId="0" applyFont="1" applyFill="1" applyAlignment="1">
      <alignment horizontal="left" vertical="top" wrapText="1"/>
    </xf>
    <xf numFmtId="0" fontId="16" fillId="3" borderId="0" xfId="0" applyFont="1" applyFill="1" applyAlignment="1">
      <alignment horizontal="right" vertical="top"/>
    </xf>
    <xf numFmtId="0" fontId="16" fillId="4" borderId="0" xfId="0" applyFont="1" applyFill="1" applyAlignment="1">
      <alignment horizontal="left" vertical="top"/>
    </xf>
    <xf numFmtId="0" fontId="6" fillId="4" borderId="0" xfId="0" applyFont="1" applyFill="1" applyAlignment="1">
      <alignment horizontal="left" vertical="top" wrapText="1"/>
    </xf>
    <xf numFmtId="0" fontId="12" fillId="0" borderId="0" xfId="0" applyFont="1" applyBorder="1" applyAlignment="1">
      <alignment horizontal="center" vertical="center"/>
    </xf>
    <xf numFmtId="0" fontId="5" fillId="0" borderId="0" xfId="0" applyFont="1" applyAlignment="1">
      <alignment horizontal="center"/>
    </xf>
    <xf numFmtId="0" fontId="6" fillId="0" borderId="0" xfId="0" applyFont="1" applyAlignment="1">
      <alignment/>
    </xf>
    <xf numFmtId="0" fontId="16" fillId="0" borderId="0" xfId="0" applyFont="1" applyAlignment="1">
      <alignment/>
    </xf>
    <xf numFmtId="181" fontId="8" fillId="0" borderId="0" xfId="0" applyNumberFormat="1" applyFont="1" applyBorder="1" applyAlignment="1">
      <alignment horizontal="center" vertical="center"/>
    </xf>
    <xf numFmtId="0" fontId="20" fillId="0" borderId="0" xfId="0" applyFont="1" applyAlignment="1">
      <alignment horizontal="left" vertical="top"/>
    </xf>
    <xf numFmtId="0" fontId="20" fillId="0" borderId="0" xfId="0" applyFont="1" applyAlignment="1">
      <alignment vertical="top"/>
    </xf>
    <xf numFmtId="0" fontId="0" fillId="5" borderId="0" xfId="0" applyFill="1" applyAlignment="1">
      <alignment/>
    </xf>
    <xf numFmtId="0" fontId="0" fillId="0" borderId="0" xfId="0" applyFill="1" applyAlignment="1">
      <alignment/>
    </xf>
    <xf numFmtId="181" fontId="4" fillId="0" borderId="7" xfId="0" applyNumberFormat="1" applyFont="1" applyBorder="1" applyAlignment="1" applyProtection="1">
      <alignment horizontal="center"/>
      <protection/>
    </xf>
    <xf numFmtId="49" fontId="3" fillId="0" borderId="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11" xfId="0" applyNumberFormat="1" applyFont="1" applyBorder="1" applyAlignment="1">
      <alignment horizontal="center" vertical="center" shrinkToFit="1"/>
    </xf>
    <xf numFmtId="181" fontId="4" fillId="0" borderId="12" xfId="0" applyNumberFormat="1" applyFont="1" applyBorder="1" applyAlignment="1" applyProtection="1">
      <alignment horizontal="center"/>
      <protection/>
    </xf>
    <xf numFmtId="0" fontId="10" fillId="0" borderId="13" xfId="0" applyFont="1" applyBorder="1" applyAlignment="1">
      <alignment horizontal="center" vertical="center" textRotation="255" wrapText="1" shrinkToFit="1"/>
    </xf>
    <xf numFmtId="49" fontId="3" fillId="0" borderId="14" xfId="0" applyNumberFormat="1" applyFont="1" applyBorder="1" applyAlignment="1">
      <alignment horizontal="center" vertical="center" textRotation="255"/>
    </xf>
    <xf numFmtId="49" fontId="3" fillId="0" borderId="0" xfId="0" applyNumberFormat="1" applyFont="1" applyBorder="1" applyAlignment="1">
      <alignment horizontal="center" vertical="center" textRotation="255"/>
    </xf>
    <xf numFmtId="49" fontId="3" fillId="0" borderId="13" xfId="0" applyNumberFormat="1" applyFont="1" applyBorder="1" applyAlignment="1">
      <alignment horizontal="center" vertical="center" textRotation="255"/>
    </xf>
    <xf numFmtId="0" fontId="0" fillId="0" borderId="0" xfId="0" applyFill="1" applyAlignment="1">
      <alignment horizontal="center"/>
    </xf>
    <xf numFmtId="0" fontId="22" fillId="0" borderId="0" xfId="0" applyFont="1" applyFill="1" applyAlignment="1">
      <alignment horizontal="center" vertical="top" wrapText="1"/>
    </xf>
    <xf numFmtId="0" fontId="22" fillId="0" borderId="0" xfId="0" applyFont="1" applyFill="1" applyAlignment="1">
      <alignment horizontal="center" vertical="top"/>
    </xf>
    <xf numFmtId="0" fontId="23" fillId="0" borderId="0" xfId="0" applyFont="1" applyFill="1" applyAlignment="1">
      <alignment horizontal="center"/>
    </xf>
    <xf numFmtId="0" fontId="4" fillId="0" borderId="0" xfId="0" applyFont="1" applyFill="1" applyAlignment="1">
      <alignment horizontal="center" wrapText="1"/>
    </xf>
    <xf numFmtId="0" fontId="16" fillId="0" borderId="0" xfId="0" applyFont="1" applyAlignment="1">
      <alignment horizontal="center"/>
    </xf>
    <xf numFmtId="0" fontId="5" fillId="0" borderId="0" xfId="0" applyFont="1" applyAlignment="1">
      <alignment horizontal="center"/>
    </xf>
    <xf numFmtId="0" fontId="0" fillId="0" borderId="15" xfId="0" applyBorder="1" applyAlignment="1">
      <alignment horizontal="center" vertical="center"/>
    </xf>
    <xf numFmtId="0" fontId="0" fillId="0" borderId="16" xfId="0" applyBorder="1" applyAlignment="1">
      <alignment horizontal="center" vertical="center"/>
    </xf>
    <xf numFmtId="49" fontId="10" fillId="0" borderId="9" xfId="0" applyNumberFormat="1" applyFont="1" applyBorder="1" applyAlignment="1">
      <alignment horizontal="center" vertical="center" shrinkToFit="1"/>
    </xf>
    <xf numFmtId="49" fontId="10" fillId="0" borderId="10" xfId="0" applyNumberFormat="1" applyFont="1" applyBorder="1" applyAlignment="1">
      <alignment horizontal="center" vertical="center" shrinkToFit="1"/>
    </xf>
    <xf numFmtId="49" fontId="10" fillId="0" borderId="11" xfId="0" applyNumberFormat="1" applyFont="1" applyBorder="1" applyAlignment="1">
      <alignment horizontal="center" vertical="center" shrinkToFit="1"/>
    </xf>
    <xf numFmtId="0" fontId="11" fillId="0" borderId="14" xfId="0" applyFont="1" applyBorder="1" applyAlignment="1">
      <alignment horizontal="center" vertical="center" textRotation="255" wrapText="1"/>
    </xf>
    <xf numFmtId="0" fontId="11" fillId="0" borderId="13" xfId="0" applyFont="1" applyBorder="1" applyAlignment="1">
      <alignment horizontal="center" vertical="center" textRotation="255" wrapText="1"/>
    </xf>
    <xf numFmtId="0" fontId="10" fillId="0" borderId="14" xfId="0" applyFont="1" applyBorder="1" applyAlignment="1">
      <alignment horizontal="center" vertical="center" textRotation="255" wrapText="1"/>
    </xf>
    <xf numFmtId="0" fontId="10" fillId="0" borderId="0" xfId="0" applyFont="1" applyBorder="1" applyAlignment="1">
      <alignment horizontal="center" vertical="center" textRotation="255" wrapText="1"/>
    </xf>
    <xf numFmtId="0" fontId="10" fillId="0" borderId="13" xfId="0" applyFont="1" applyBorder="1" applyAlignment="1">
      <alignment horizontal="center" vertical="center" textRotation="255" wrapText="1"/>
    </xf>
    <xf numFmtId="0" fontId="0" fillId="0" borderId="12" xfId="0" applyBorder="1" applyAlignment="1">
      <alignment horizontal="center"/>
    </xf>
    <xf numFmtId="0" fontId="0" fillId="0" borderId="7" xfId="0" applyBorder="1" applyAlignment="1">
      <alignment horizontal="center"/>
    </xf>
    <xf numFmtId="0" fontId="10" fillId="0" borderId="14" xfId="0" applyFont="1" applyBorder="1" applyAlignment="1">
      <alignment horizontal="center" vertical="center" textRotation="255" wrapText="1" shrinkToFit="1"/>
    </xf>
    <xf numFmtId="181" fontId="4" fillId="0" borderId="17" xfId="0" applyNumberFormat="1" applyFont="1" applyBorder="1" applyAlignment="1" applyProtection="1">
      <alignment horizontal="center"/>
      <protection/>
    </xf>
    <xf numFmtId="49" fontId="0" fillId="0" borderId="18" xfId="0" applyNumberFormat="1" applyBorder="1" applyAlignment="1">
      <alignment horizontal="center" vertical="center"/>
    </xf>
    <xf numFmtId="49" fontId="0" fillId="0" borderId="19" xfId="0" applyNumberFormat="1" applyBorder="1" applyAlignment="1">
      <alignment horizontal="center" vertical="center"/>
    </xf>
    <xf numFmtId="49" fontId="0" fillId="0" borderId="20" xfId="0" applyNumberFormat="1" applyBorder="1" applyAlignment="1">
      <alignment horizontal="center" vertical="center"/>
    </xf>
    <xf numFmtId="49" fontId="0" fillId="0" borderId="21" xfId="0" applyNumberFormat="1" applyBorder="1" applyAlignment="1">
      <alignment horizontal="center" vertical="center"/>
    </xf>
    <xf numFmtId="49" fontId="0" fillId="0" borderId="22" xfId="0" applyNumberFormat="1" applyBorder="1" applyAlignment="1">
      <alignment horizontal="center" vertical="center"/>
    </xf>
    <xf numFmtId="49" fontId="0" fillId="0" borderId="23" xfId="0" applyNumberFormat="1" applyBorder="1" applyAlignment="1">
      <alignment horizontal="center" vertical="center"/>
    </xf>
    <xf numFmtId="49" fontId="0" fillId="0" borderId="24" xfId="0" applyNumberFormat="1" applyBorder="1" applyAlignment="1">
      <alignment horizontal="center" vertical="center"/>
    </xf>
    <xf numFmtId="49" fontId="0" fillId="0" borderId="25" xfId="0" applyNumberFormat="1" applyBorder="1" applyAlignment="1">
      <alignment horizontal="center" vertical="center"/>
    </xf>
    <xf numFmtId="49" fontId="0" fillId="0" borderId="26" xfId="0" applyNumberFormat="1" applyBorder="1" applyAlignment="1">
      <alignment horizontal="center" vertical="center"/>
    </xf>
    <xf numFmtId="49" fontId="0" fillId="3" borderId="18" xfId="0" applyNumberFormat="1" applyFill="1" applyBorder="1" applyAlignment="1">
      <alignment horizontal="center" vertical="center"/>
    </xf>
    <xf numFmtId="49" fontId="0" fillId="3" borderId="19" xfId="0" applyNumberFormat="1" applyFill="1" applyBorder="1" applyAlignment="1">
      <alignment horizontal="center" vertical="center"/>
    </xf>
    <xf numFmtId="49" fontId="0" fillId="3" borderId="20" xfId="0" applyNumberFormat="1" applyFill="1" applyBorder="1" applyAlignment="1">
      <alignment horizontal="center" vertical="center"/>
    </xf>
    <xf numFmtId="49" fontId="0" fillId="3" borderId="24" xfId="0" applyNumberFormat="1" applyFill="1" applyBorder="1" applyAlignment="1">
      <alignment horizontal="center" vertical="center"/>
    </xf>
    <xf numFmtId="49" fontId="0" fillId="3" borderId="25" xfId="0" applyNumberFormat="1" applyFill="1" applyBorder="1" applyAlignment="1">
      <alignment horizontal="center" vertical="center"/>
    </xf>
    <xf numFmtId="49" fontId="0" fillId="3" borderId="26" xfId="0" applyNumberFormat="1"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29"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30" xfId="0" applyFill="1" applyBorder="1" applyAlignment="1">
      <alignment horizontal="center" vertical="center"/>
    </xf>
    <xf numFmtId="0" fontId="0" fillId="0" borderId="1" xfId="0" applyFill="1" applyBorder="1" applyAlignment="1">
      <alignment horizontal="center" vertical="center"/>
    </xf>
    <xf numFmtId="0" fontId="0" fillId="0" borderId="4" xfId="0" applyFill="1" applyBorder="1" applyAlignment="1">
      <alignment horizontal="center" vertical="center"/>
    </xf>
    <xf numFmtId="0" fontId="0" fillId="0" borderId="31" xfId="0" applyFill="1" applyBorder="1" applyAlignment="1">
      <alignment horizontal="center" vertical="center"/>
    </xf>
    <xf numFmtId="0" fontId="11" fillId="0" borderId="14" xfId="0" applyFont="1" applyBorder="1" applyAlignment="1">
      <alignment horizontal="center" vertical="center" textRotation="255"/>
    </xf>
    <xf numFmtId="0" fontId="11" fillId="0" borderId="0" xfId="0" applyFont="1" applyBorder="1" applyAlignment="1">
      <alignment horizontal="center" vertical="center" textRotation="255"/>
    </xf>
    <xf numFmtId="0" fontId="11" fillId="0" borderId="13" xfId="0" applyFont="1" applyBorder="1" applyAlignment="1">
      <alignment horizontal="center" vertical="center" textRotation="255"/>
    </xf>
    <xf numFmtId="0" fontId="0" fillId="0" borderId="32" xfId="0" applyFill="1" applyBorder="1" applyAlignment="1">
      <alignment horizontal="center" vertical="center"/>
    </xf>
    <xf numFmtId="0" fontId="0" fillId="0" borderId="25"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22" xfId="0" applyFill="1" applyBorder="1" applyAlignment="1">
      <alignment horizontal="center" vertical="center"/>
    </xf>
    <xf numFmtId="0" fontId="0" fillId="0" borderId="35" xfId="0" applyFill="1" applyBorder="1" applyAlignment="1">
      <alignment horizontal="center" vertical="center"/>
    </xf>
    <xf numFmtId="0" fontId="0" fillId="0" borderId="26" xfId="0" applyFill="1" applyBorder="1" applyAlignment="1">
      <alignment horizontal="center" vertical="center"/>
    </xf>
    <xf numFmtId="0" fontId="0" fillId="0" borderId="23" xfId="0" applyFill="1" applyBorder="1" applyAlignment="1">
      <alignment horizontal="center" vertical="center"/>
    </xf>
    <xf numFmtId="0" fontId="0" fillId="3" borderId="12" xfId="0" applyFill="1" applyBorder="1" applyAlignment="1">
      <alignment horizontal="center" vertical="center"/>
    </xf>
    <xf numFmtId="0" fontId="0" fillId="3" borderId="7" xfId="0" applyFill="1" applyBorder="1" applyAlignment="1">
      <alignment horizontal="center" vertical="center"/>
    </xf>
    <xf numFmtId="0" fontId="0" fillId="3" borderId="36" xfId="0" applyFill="1" applyBorder="1" applyAlignment="1">
      <alignment horizontal="center" vertical="center"/>
    </xf>
    <xf numFmtId="0" fontId="0" fillId="3" borderId="37" xfId="0" applyFill="1" applyBorder="1" applyAlignment="1">
      <alignment horizontal="center" vertical="center"/>
    </xf>
    <xf numFmtId="0" fontId="0" fillId="3" borderId="38" xfId="0" applyFill="1" applyBorder="1" applyAlignment="1">
      <alignment horizontal="center" vertical="center"/>
    </xf>
    <xf numFmtId="0" fontId="3" fillId="3" borderId="30"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3" fillId="3" borderId="28"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29" xfId="0" applyFont="1" applyFill="1" applyBorder="1" applyAlignment="1">
      <alignment horizontal="center" vertical="center" shrinkToFit="1"/>
    </xf>
    <xf numFmtId="0" fontId="3" fillId="3" borderId="2"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2" xfId="0" applyFill="1" applyBorder="1" applyAlignment="1">
      <alignment horizontal="left" vertical="center"/>
    </xf>
    <xf numFmtId="0" fontId="0" fillId="0" borderId="30" xfId="0" applyFill="1" applyBorder="1" applyAlignment="1">
      <alignment horizontal="left" vertical="center"/>
    </xf>
    <xf numFmtId="0" fontId="0" fillId="0" borderId="1" xfId="0" applyFill="1" applyBorder="1" applyAlignment="1">
      <alignment horizontal="left" vertical="center"/>
    </xf>
    <xf numFmtId="0" fontId="0" fillId="0" borderId="5" xfId="0" applyFill="1" applyBorder="1" applyAlignment="1">
      <alignment horizontal="left"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3" fillId="0" borderId="45" xfId="0" applyFont="1" applyFill="1" applyBorder="1" applyAlignment="1">
      <alignment horizontal="center" vertical="center"/>
    </xf>
    <xf numFmtId="0" fontId="0" fillId="0" borderId="1" xfId="0" applyFill="1" applyBorder="1" applyAlignment="1">
      <alignment vertical="center"/>
    </xf>
    <xf numFmtId="0" fontId="2" fillId="0" borderId="1"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5" xfId="0" applyFill="1" applyBorder="1" applyAlignment="1">
      <alignment vertical="center"/>
    </xf>
    <xf numFmtId="0" fontId="3" fillId="0" borderId="14"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3" xfId="0" applyFont="1" applyBorder="1" applyAlignment="1">
      <alignment horizontal="center" vertical="center" textRotation="255"/>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1" xfId="0" applyFill="1" applyBorder="1" applyAlignment="1" applyProtection="1">
      <alignment horizontal="center" vertical="center"/>
      <protection/>
    </xf>
    <xf numFmtId="0" fontId="0" fillId="0" borderId="42" xfId="0" applyFill="1" applyBorder="1" applyAlignment="1" applyProtection="1">
      <alignment horizontal="center" vertical="center"/>
      <protection/>
    </xf>
    <xf numFmtId="0" fontId="3" fillId="0" borderId="48" xfId="0" applyFont="1" applyBorder="1" applyAlignment="1">
      <alignment horizontal="center" vertical="center"/>
    </xf>
    <xf numFmtId="0" fontId="0" fillId="0" borderId="48" xfId="0" applyBorder="1" applyAlignment="1">
      <alignment/>
    </xf>
    <xf numFmtId="0" fontId="0" fillId="0" borderId="15" xfId="0" applyBorder="1" applyAlignment="1">
      <alignment/>
    </xf>
    <xf numFmtId="0" fontId="0" fillId="0" borderId="13" xfId="0" applyBorder="1" applyAlignment="1">
      <alignment/>
    </xf>
    <xf numFmtId="0" fontId="0" fillId="0" borderId="16" xfId="0" applyBorder="1" applyAlignment="1">
      <alignment/>
    </xf>
    <xf numFmtId="0" fontId="19" fillId="0" borderId="48" xfId="0" applyFont="1" applyBorder="1" applyAlignment="1">
      <alignment horizontal="center" vertical="center"/>
    </xf>
    <xf numFmtId="0" fontId="19" fillId="0" borderId="49" xfId="0" applyFont="1" applyBorder="1" applyAlignment="1">
      <alignment horizontal="center" vertical="center"/>
    </xf>
    <xf numFmtId="0" fontId="19" fillId="0" borderId="13" xfId="0" applyFont="1" applyBorder="1" applyAlignment="1">
      <alignment horizontal="center" vertical="center"/>
    </xf>
    <xf numFmtId="0" fontId="3" fillId="0" borderId="5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xf>
    <xf numFmtId="0" fontId="0" fillId="0" borderId="51" xfId="0" applyBorder="1" applyAlignment="1">
      <alignment/>
    </xf>
    <xf numFmtId="0" fontId="3" fillId="0" borderId="49" xfId="0" applyFont="1" applyBorder="1" applyAlignment="1">
      <alignment horizontal="center" vertical="center"/>
    </xf>
    <xf numFmtId="0" fontId="12" fillId="0" borderId="40" xfId="0" applyFont="1" applyBorder="1" applyAlignment="1" applyProtection="1">
      <alignment horizontal="center" vertical="center"/>
      <protection locked="0"/>
    </xf>
    <xf numFmtId="0" fontId="3" fillId="3" borderId="40"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49" xfId="0" applyFont="1" applyFill="1" applyBorder="1" applyAlignment="1">
      <alignment horizontal="center" vertical="center"/>
    </xf>
    <xf numFmtId="0" fontId="0" fillId="0" borderId="2" xfId="0" applyFill="1" applyBorder="1" applyAlignment="1">
      <alignment vertical="center"/>
    </xf>
    <xf numFmtId="0" fontId="12" fillId="0" borderId="43" xfId="0" applyFont="1" applyBorder="1" applyAlignment="1" applyProtection="1">
      <alignment horizontal="center" vertical="center"/>
      <protection locked="0"/>
    </xf>
    <xf numFmtId="0" fontId="3" fillId="3" borderId="39" xfId="0" applyFont="1" applyFill="1" applyBorder="1" applyAlignment="1">
      <alignment horizontal="center" vertical="center"/>
    </xf>
    <xf numFmtId="0" fontId="2" fillId="0" borderId="2" xfId="0" applyFont="1" applyFill="1" applyBorder="1" applyAlignment="1">
      <alignment horizontal="center" vertical="center" shrinkToFit="1"/>
    </xf>
    <xf numFmtId="0" fontId="6" fillId="3" borderId="53" xfId="0" applyFont="1" applyFill="1" applyBorder="1" applyAlignment="1">
      <alignment horizontal="center" vertical="center"/>
    </xf>
    <xf numFmtId="0" fontId="6" fillId="3" borderId="54" xfId="0" applyFont="1" applyFill="1" applyBorder="1" applyAlignment="1">
      <alignment horizontal="center" vertical="center"/>
    </xf>
    <xf numFmtId="0" fontId="6" fillId="3" borderId="55" xfId="0" applyFont="1" applyFill="1" applyBorder="1" applyAlignment="1">
      <alignment horizontal="center" vertical="center"/>
    </xf>
    <xf numFmtId="0" fontId="3" fillId="3" borderId="56" xfId="0" applyFont="1" applyFill="1" applyBorder="1" applyAlignment="1">
      <alignment horizontal="center" vertical="center"/>
    </xf>
    <xf numFmtId="0" fontId="3" fillId="3" borderId="57" xfId="0" applyFont="1" applyFill="1" applyBorder="1" applyAlignment="1">
      <alignment horizontal="center" vertical="center"/>
    </xf>
    <xf numFmtId="0" fontId="3" fillId="3" borderId="58" xfId="0" applyFont="1" applyFill="1" applyBorder="1" applyAlignment="1">
      <alignment horizontal="center" vertical="center"/>
    </xf>
    <xf numFmtId="181" fontId="8" fillId="0" borderId="59" xfId="0" applyNumberFormat="1" applyFont="1" applyBorder="1" applyAlignment="1">
      <alignment horizontal="center" vertical="center"/>
    </xf>
    <xf numFmtId="0" fontId="8" fillId="0" borderId="60" xfId="0" applyNumberFormat="1" applyFont="1" applyBorder="1" applyAlignment="1">
      <alignment horizontal="center" vertical="center"/>
    </xf>
    <xf numFmtId="0" fontId="8" fillId="0" borderId="61" xfId="0" applyNumberFormat="1" applyFont="1" applyBorder="1" applyAlignment="1">
      <alignment horizontal="center" vertical="center"/>
    </xf>
    <xf numFmtId="0" fontId="10" fillId="0" borderId="0" xfId="0" applyFont="1" applyBorder="1" applyAlignment="1">
      <alignment horizontal="center" vertical="center" wrapText="1" shrinkToFit="1"/>
    </xf>
    <xf numFmtId="0" fontId="10" fillId="0" borderId="0" xfId="0" applyFont="1" applyBorder="1" applyAlignment="1">
      <alignment horizontal="center" vertical="center" shrinkToFit="1"/>
    </xf>
    <xf numFmtId="0" fontId="0" fillId="3" borderId="17" xfId="0" applyFill="1" applyBorder="1" applyAlignment="1">
      <alignment horizontal="center" vertical="center"/>
    </xf>
    <xf numFmtId="0" fontId="12" fillId="0" borderId="0" xfId="0" applyFont="1" applyBorder="1" applyAlignment="1">
      <alignment horizontal="center" vertical="center"/>
    </xf>
    <xf numFmtId="0" fontId="11" fillId="3" borderId="9"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6" fillId="3" borderId="62" xfId="0" applyFont="1" applyFill="1" applyBorder="1" applyAlignment="1">
      <alignment horizontal="center" vertical="center"/>
    </xf>
    <xf numFmtId="0" fontId="8" fillId="0" borderId="0" xfId="0" applyFont="1" applyAlignment="1">
      <alignment horizontal="center" vertical="top"/>
    </xf>
    <xf numFmtId="0" fontId="0" fillId="0" borderId="52" xfId="0" applyBorder="1" applyAlignment="1">
      <alignment horizontal="center" vertical="center"/>
    </xf>
    <xf numFmtId="0" fontId="0" fillId="0" borderId="51" xfId="0" applyBorder="1" applyAlignment="1">
      <alignment horizontal="center" vertical="center"/>
    </xf>
    <xf numFmtId="0" fontId="12" fillId="0" borderId="47" xfId="0" applyFont="1" applyBorder="1" applyAlignment="1" applyProtection="1">
      <alignment horizontal="center" vertical="center"/>
      <protection locked="0"/>
    </xf>
    <xf numFmtId="0" fontId="3" fillId="0" borderId="9" xfId="0" applyFont="1" applyBorder="1" applyAlignment="1">
      <alignment horizontal="center" vertical="center"/>
    </xf>
    <xf numFmtId="0" fontId="3" fillId="0" borderId="14" xfId="0" applyFont="1" applyBorder="1" applyAlignment="1">
      <alignment horizontal="center" vertical="center"/>
    </xf>
    <xf numFmtId="0" fontId="3" fillId="0" borderId="52" xfId="0" applyFont="1" applyBorder="1" applyAlignment="1">
      <alignment horizontal="center" vertical="center"/>
    </xf>
    <xf numFmtId="0" fontId="0" fillId="0" borderId="14" xfId="0" applyBorder="1" applyAlignment="1">
      <alignment/>
    </xf>
    <xf numFmtId="0" fontId="0" fillId="0" borderId="63" xfId="0" applyBorder="1" applyAlignment="1">
      <alignment/>
    </xf>
    <xf numFmtId="0" fontId="19" fillId="0" borderId="14" xfId="0" applyFont="1" applyBorder="1" applyAlignment="1">
      <alignment horizontal="center" vertical="center"/>
    </xf>
    <xf numFmtId="0" fontId="0" fillId="0" borderId="9" xfId="0" applyBorder="1" applyAlignment="1">
      <alignment horizontal="center" vertical="center"/>
    </xf>
    <xf numFmtId="0" fontId="0" fillId="0" borderId="63" xfId="0" applyBorder="1" applyAlignment="1">
      <alignment horizontal="center" vertical="center"/>
    </xf>
    <xf numFmtId="0" fontId="15" fillId="0" borderId="0" xfId="0" applyFont="1" applyFill="1" applyAlignment="1">
      <alignment horizontal="center" vertical="center"/>
    </xf>
    <xf numFmtId="0" fontId="16" fillId="0" borderId="0" xfId="0" applyFont="1" applyAlignment="1">
      <alignment vertical="top" wrapText="1"/>
    </xf>
    <xf numFmtId="0" fontId="6" fillId="0" borderId="0" xfId="0" applyFont="1" applyAlignment="1">
      <alignmen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5">
    <dxf>
      <fill>
        <patternFill>
          <bgColor rgb="FF99CC00"/>
        </patternFill>
      </fill>
      <border/>
    </dxf>
    <dxf>
      <fill>
        <patternFill>
          <bgColor rgb="FF99CCFF"/>
        </patternFill>
      </fill>
      <border/>
    </dxf>
    <dxf>
      <font>
        <color rgb="FFC0C0C0"/>
      </font>
      <border/>
    </dxf>
    <dxf>
      <fill>
        <patternFill>
          <bgColor rgb="FFCCFFFF"/>
        </patternFill>
      </fill>
      <border/>
    </dxf>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20351;&#29992;&#12510;&#12491;&#12517;&#12450;&#12523;&#12392;DLST&#26045;&#34892;&#35201;&#38936;!A1" /></Relationships>
</file>

<file path=xl/drawings/_rels/drawing2.xml.rels><?xml version="1.0" encoding="utf-8" standalone="yes"?><Relationships xmlns="http://schemas.openxmlformats.org/package/2006/relationships"><Relationship Id="rId1" Type="http://schemas.openxmlformats.org/officeDocument/2006/relationships/hyperlink" Target="#&#20351;&#29992;&#12510;&#12491;&#12517;&#12450;&#12523;&#12392;DLST&#26045;&#34892;&#35201;&#38936;!A1" /></Relationships>
</file>

<file path=xl/drawings/_rels/drawing3.xml.rels><?xml version="1.0" encoding="utf-8" standalone="yes"?><Relationships xmlns="http://schemas.openxmlformats.org/package/2006/relationships"><Relationship Id="rId1" Type="http://schemas.openxmlformats.org/officeDocument/2006/relationships/hyperlink" Target="#&#20351;&#29992;&#12510;&#12491;&#12517;&#12450;&#12523;&#12392;DLST&#26045;&#34892;&#35201;&#38936;!A17:A36" /><Relationship Id="rId2" Type="http://schemas.openxmlformats.org/officeDocument/2006/relationships/hyperlink" Target="#&#35386;&#26029;&#22522;&#28310;!J6" /><Relationship Id="rId3" Type="http://schemas.openxmlformats.org/officeDocument/2006/relationships/hyperlink" Target="#&#20351;&#29992;&#12510;&#12491;&#12517;&#12450;&#12523;&#12392;DLST&#26045;&#34892;&#35201;&#38936;!A1" /><Relationship Id="rId4" Type="http://schemas.openxmlformats.org/officeDocument/2006/relationships/hyperlink" Target="#&#35386;&#26029;&#22522;&#28310;!J6" /><Relationship Id="rId5" Type="http://schemas.openxmlformats.org/officeDocument/2006/relationships/hyperlink" Target="#&#34920;&#320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13</xdr:col>
      <xdr:colOff>0</xdr:colOff>
      <xdr:row>17</xdr:row>
      <xdr:rowOff>9525</xdr:rowOff>
    </xdr:to>
    <xdr:sp>
      <xdr:nvSpPr>
        <xdr:cNvPr id="1" name="Rectangle 9"/>
        <xdr:cNvSpPr>
          <a:spLocks/>
        </xdr:cNvSpPr>
      </xdr:nvSpPr>
      <xdr:spPr>
        <a:xfrm>
          <a:off x="76200" y="838200"/>
          <a:ext cx="9029700" cy="3857625"/>
        </a:xfrm>
        <a:prstGeom prst="rect">
          <a:avLst/>
        </a:prstGeom>
        <a:gradFill rotWithShape="1">
          <a:gsLst>
            <a:gs pos="0">
              <a:srgbClr val="CCFFCC"/>
            </a:gs>
            <a:gs pos="50000">
              <a:srgbClr val="FFFFFF"/>
            </a:gs>
            <a:gs pos="100000">
              <a:srgbClr val="CCFFCC"/>
            </a:gs>
          </a:gsLst>
          <a:lin ang="5400000" scaled="1"/>
        </a:gra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xdr:row>
      <xdr:rowOff>57150</xdr:rowOff>
    </xdr:from>
    <xdr:to>
      <xdr:col>13</xdr:col>
      <xdr:colOff>0</xdr:colOff>
      <xdr:row>4</xdr:row>
      <xdr:rowOff>0</xdr:rowOff>
    </xdr:to>
    <xdr:sp>
      <xdr:nvSpPr>
        <xdr:cNvPr id="2" name="Rectangle 1"/>
        <xdr:cNvSpPr>
          <a:spLocks/>
        </xdr:cNvSpPr>
      </xdr:nvSpPr>
      <xdr:spPr>
        <a:xfrm>
          <a:off x="76200" y="228600"/>
          <a:ext cx="9029700" cy="609600"/>
        </a:xfrm>
        <a:prstGeom prst="rect">
          <a:avLst/>
        </a:prstGeom>
        <a:solidFill>
          <a:srgbClr val="00CC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19</xdr:row>
      <xdr:rowOff>123825</xdr:rowOff>
    </xdr:from>
    <xdr:to>
      <xdr:col>13</xdr:col>
      <xdr:colOff>0</xdr:colOff>
      <xdr:row>65535</xdr:row>
      <xdr:rowOff>0</xdr:rowOff>
    </xdr:to>
    <xdr:sp>
      <xdr:nvSpPr>
        <xdr:cNvPr id="3" name="Rectangle 2"/>
        <xdr:cNvSpPr>
          <a:spLocks/>
        </xdr:cNvSpPr>
      </xdr:nvSpPr>
      <xdr:spPr>
        <a:xfrm>
          <a:off x="76200" y="5153025"/>
          <a:ext cx="9029700" cy="438150"/>
        </a:xfrm>
        <a:prstGeom prst="rect">
          <a:avLst/>
        </a:prstGeom>
        <a:solidFill>
          <a:srgbClr val="CCFF66"/>
        </a:solid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
※このプログラムはフリーソフトウェアです。このプログラムの 著作権は、著作権者である田辺三菱製薬（株）が所有しています。著作権者の権利 を侵害する行為は、堅くお断りします。
※動作環境はExcel97以上を推奨します（Excel95では動作しません）。※免責：このマクロを使用したことで発生したいかなる損害についても、責任を負わないものとします。</a:t>
          </a:r>
          <a:r>
            <a:rPr lang="en-US" cap="none" sz="900" b="0" i="0" u="none" baseline="0">
              <a:latin typeface="ＭＳ Ｐゴシック"/>
              <a:ea typeface="ＭＳ Ｐゴシック"/>
              <a:cs typeface="ＭＳ Ｐゴシック"/>
            </a:rPr>
            <a:t>　</a:t>
          </a:r>
        </a:p>
      </xdr:txBody>
    </xdr:sp>
    <xdr:clientData/>
  </xdr:twoCellAnchor>
  <xdr:twoCellAnchor>
    <xdr:from>
      <xdr:col>1</xdr:col>
      <xdr:colOff>0</xdr:colOff>
      <xdr:row>0</xdr:row>
      <xdr:rowOff>0</xdr:rowOff>
    </xdr:from>
    <xdr:to>
      <xdr:col>13</xdr:col>
      <xdr:colOff>0</xdr:colOff>
      <xdr:row>2</xdr:row>
      <xdr:rowOff>0</xdr:rowOff>
    </xdr:to>
    <xdr:sp>
      <xdr:nvSpPr>
        <xdr:cNvPr id="4" name="Rectangle 3"/>
        <xdr:cNvSpPr>
          <a:spLocks/>
        </xdr:cNvSpPr>
      </xdr:nvSpPr>
      <xdr:spPr>
        <a:xfrm>
          <a:off x="76200" y="0"/>
          <a:ext cx="9029700" cy="342900"/>
        </a:xfrm>
        <a:prstGeom prst="rect">
          <a:avLst/>
        </a:prstGeom>
        <a:solidFill>
          <a:srgbClr val="CCFF66"/>
        </a:solidFill>
        <a:ln w="9525" cmpd="sng">
          <a:noFill/>
        </a:ln>
      </xdr:spPr>
      <xdr:txBody>
        <a:bodyPr vertOverflow="clip" wrap="square"/>
        <a:p>
          <a:pPr algn="r">
            <a:defRPr/>
          </a:pPr>
          <a:r>
            <a:rPr lang="en-US" cap="none" sz="1100" b="0" i="0" u="none" baseline="0">
              <a:latin typeface="ＭＳ Ｐゴシック"/>
              <a:ea typeface="ＭＳ Ｐゴシック"/>
              <a:cs typeface="ＭＳ Ｐゴシック"/>
            </a:rPr>
            <a:t>2009年4月作成</a:t>
          </a:r>
        </a:p>
      </xdr:txBody>
    </xdr:sp>
    <xdr:clientData/>
  </xdr:twoCellAnchor>
  <xdr:twoCellAnchor>
    <xdr:from>
      <xdr:col>1</xdr:col>
      <xdr:colOff>0</xdr:colOff>
      <xdr:row>17</xdr:row>
      <xdr:rowOff>9525</xdr:rowOff>
    </xdr:from>
    <xdr:to>
      <xdr:col>13</xdr:col>
      <xdr:colOff>0</xdr:colOff>
      <xdr:row>19</xdr:row>
      <xdr:rowOff>133350</xdr:rowOff>
    </xdr:to>
    <xdr:sp>
      <xdr:nvSpPr>
        <xdr:cNvPr id="5" name="Rectangle 4"/>
        <xdr:cNvSpPr>
          <a:spLocks/>
        </xdr:cNvSpPr>
      </xdr:nvSpPr>
      <xdr:spPr>
        <a:xfrm>
          <a:off x="76200" y="4695825"/>
          <a:ext cx="9029700" cy="466725"/>
        </a:xfrm>
        <a:prstGeom prst="rect">
          <a:avLst/>
        </a:prstGeom>
        <a:solidFill>
          <a:srgbClr val="00CC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4</xdr:row>
      <xdr:rowOff>200025</xdr:rowOff>
    </xdr:from>
    <xdr:to>
      <xdr:col>9</xdr:col>
      <xdr:colOff>685800</xdr:colOff>
      <xdr:row>5</xdr:row>
      <xdr:rowOff>104775</xdr:rowOff>
    </xdr:to>
    <xdr:sp>
      <xdr:nvSpPr>
        <xdr:cNvPr id="6" name="AutoShape 6"/>
        <xdr:cNvSpPr>
          <a:spLocks/>
        </xdr:cNvSpPr>
      </xdr:nvSpPr>
      <xdr:spPr>
        <a:xfrm>
          <a:off x="2352675" y="1038225"/>
          <a:ext cx="4429125" cy="1057275"/>
        </a:xfrm>
        <a:prstGeom prst="rect"/>
        <a:noFill/>
      </xdr:spPr>
      <xdr:txBody>
        <a:bodyPr fromWordArt="1" wrap="none">
          <a:prstTxWarp prst="textPlain"/>
        </a:bodyPr>
        <a:p>
          <a:pPr algn="ctr"/>
          <a:r>
            <a:rPr sz="3200" b="1" kern="10" spc="0">
              <a:ln w="9525" cmpd="sng">
                <a:noFill/>
              </a:ln>
              <a:solidFill>
                <a:srgbClr val="000080"/>
              </a:solidFill>
              <a:effectLst>
                <a:outerShdw dist="35921" dir="2700000" algn="ctr">
                  <a:srgbClr val="FFFFFF">
                    <a:alpha val="100000"/>
                  </a:srgbClr>
                </a:outerShdw>
              </a:effectLst>
              <a:latin typeface="ＭＳ Ｐゴシック"/>
              <a:cs typeface="ＭＳ Ｐゴシック"/>
            </a:rPr>
            <a:t>薬物性肝障害
診断基準</a:t>
          </a:r>
        </a:p>
      </xdr:txBody>
    </xdr:sp>
    <xdr:clientData/>
  </xdr:twoCellAnchor>
  <xdr:twoCellAnchor>
    <xdr:from>
      <xdr:col>4</xdr:col>
      <xdr:colOff>38100</xdr:colOff>
      <xdr:row>5</xdr:row>
      <xdr:rowOff>257175</xdr:rowOff>
    </xdr:from>
    <xdr:to>
      <xdr:col>9</xdr:col>
      <xdr:colOff>733425</xdr:colOff>
      <xdr:row>6</xdr:row>
      <xdr:rowOff>142875</xdr:rowOff>
    </xdr:to>
    <xdr:sp>
      <xdr:nvSpPr>
        <xdr:cNvPr id="7" name="AutoShape 7"/>
        <xdr:cNvSpPr>
          <a:spLocks/>
        </xdr:cNvSpPr>
      </xdr:nvSpPr>
      <xdr:spPr>
        <a:xfrm>
          <a:off x="2371725" y="2247900"/>
          <a:ext cx="4457700" cy="257175"/>
        </a:xfrm>
        <a:prstGeom prst="rect"/>
        <a:noFill/>
      </xdr:spPr>
      <xdr:txBody>
        <a:bodyPr fromWordArt="1" wrap="none">
          <a:prstTxWarp prst="textPlain"/>
        </a:bodyPr>
        <a:p>
          <a:pPr algn="ctr"/>
          <a:r>
            <a:rPr sz="2000" b="1" kern="10" spc="0">
              <a:ln w="9525" cmpd="sng">
                <a:noFill/>
              </a:ln>
              <a:solidFill>
                <a:srgbClr val="000080"/>
              </a:solidFill>
              <a:effectLst>
                <a:outerShdw dist="35921" dir="2700000" algn="ctr">
                  <a:srgbClr val="FFFFFF">
                    <a:alpha val="100000"/>
                  </a:srgbClr>
                </a:outerShdw>
              </a:effectLst>
              <a:latin typeface="ＭＳ Ｐゴシック"/>
              <a:cs typeface="ＭＳ Ｐゴシック"/>
            </a:rPr>
            <a:t>ーDDW-Japan 2004 ワークショップよりー</a:t>
          </a:r>
        </a:p>
      </xdr:txBody>
    </xdr:sp>
    <xdr:clientData/>
  </xdr:twoCellAnchor>
  <xdr:twoCellAnchor>
    <xdr:from>
      <xdr:col>9</xdr:col>
      <xdr:colOff>0</xdr:colOff>
      <xdr:row>8</xdr:row>
      <xdr:rowOff>95250</xdr:rowOff>
    </xdr:from>
    <xdr:to>
      <xdr:col>13</xdr:col>
      <xdr:colOff>0</xdr:colOff>
      <xdr:row>10</xdr:row>
      <xdr:rowOff>0</xdr:rowOff>
    </xdr:to>
    <xdr:sp>
      <xdr:nvSpPr>
        <xdr:cNvPr id="8" name="TextBox 11"/>
        <xdr:cNvSpPr txBox="1">
          <a:spLocks noChangeArrowheads="1"/>
        </xdr:cNvSpPr>
      </xdr:nvSpPr>
      <xdr:spPr>
        <a:xfrm>
          <a:off x="6096000" y="2800350"/>
          <a:ext cx="3009900" cy="685800"/>
        </a:xfrm>
        <a:prstGeom prst="rect">
          <a:avLst/>
        </a:prstGeom>
        <a:noFill/>
        <a:ln w="9525" cmpd="sng">
          <a:noFill/>
        </a:ln>
      </xdr:spPr>
      <xdr:txBody>
        <a:bodyPr vertOverflow="clip" wrap="square"/>
        <a:p>
          <a:pPr algn="ctr">
            <a:defRPr/>
          </a:pPr>
          <a:r>
            <a:rPr lang="en-US" cap="none" sz="2000" b="0" i="0" u="none" baseline="0">
              <a:latin typeface="ＭＳ Ｐゴシック"/>
              <a:ea typeface="ＭＳ Ｐゴシック"/>
              <a:cs typeface="ＭＳ Ｐゴシック"/>
            </a:rPr>
            <a:t>滝川 一</a:t>
          </a:r>
          <a:r>
            <a:rPr lang="en-US" cap="none" sz="1400" b="0" i="0" u="none" baseline="0">
              <a:latin typeface="ＭＳ Ｐゴシック"/>
              <a:ea typeface="ＭＳ Ｐゴシック"/>
              <a:cs typeface="ＭＳ Ｐゴシック"/>
            </a:rPr>
            <a:t>
（帝京大学医学部内科）</a:t>
          </a:r>
        </a:p>
      </xdr:txBody>
    </xdr:sp>
    <xdr:clientData/>
  </xdr:twoCellAnchor>
  <xdr:twoCellAnchor>
    <xdr:from>
      <xdr:col>4</xdr:col>
      <xdr:colOff>285750</xdr:colOff>
      <xdr:row>12</xdr:row>
      <xdr:rowOff>0</xdr:rowOff>
    </xdr:from>
    <xdr:to>
      <xdr:col>9</xdr:col>
      <xdr:colOff>285750</xdr:colOff>
      <xdr:row>15</xdr:row>
      <xdr:rowOff>0</xdr:rowOff>
    </xdr:to>
    <xdr:sp>
      <xdr:nvSpPr>
        <xdr:cNvPr id="9" name="AutoShape 12">
          <a:hlinkClick r:id="rId1"/>
        </xdr:cNvPr>
        <xdr:cNvSpPr>
          <a:spLocks/>
        </xdr:cNvSpPr>
      </xdr:nvSpPr>
      <xdr:spPr>
        <a:xfrm>
          <a:off x="2619375" y="3829050"/>
          <a:ext cx="3762375" cy="514350"/>
        </a:xfrm>
        <a:prstGeom prst="bevel">
          <a:avLst>
            <a:gd name="adj" fmla="val -41111"/>
          </a:avLst>
        </a:prstGeom>
        <a:gradFill rotWithShape="1">
          <a:gsLst>
            <a:gs pos="0">
              <a:srgbClr val="272727"/>
            </a:gs>
            <a:gs pos="50000">
              <a:srgbClr val="F8F8F8"/>
            </a:gs>
            <a:gs pos="100000">
              <a:srgbClr val="272727"/>
            </a:gs>
          </a:gsLst>
          <a:lin ang="18900000" scaled="1"/>
        </a:gradFill>
        <a:ln w="9525" cmpd="sng">
          <a:noFill/>
        </a:ln>
      </xdr:spPr>
      <xdr:txBody>
        <a:bodyPr vertOverflow="clip" wrap="square"/>
        <a:p>
          <a:pPr algn="ctr">
            <a:defRPr/>
          </a:pPr>
          <a:r>
            <a:rPr lang="en-US" cap="none" sz="2400" b="1" i="0" u="none" baseline="0"/>
            <a:t>O P E 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15</xdr:row>
      <xdr:rowOff>161925</xdr:rowOff>
    </xdr:from>
    <xdr:to>
      <xdr:col>5</xdr:col>
      <xdr:colOff>95250</xdr:colOff>
      <xdr:row>17</xdr:row>
      <xdr:rowOff>47625</xdr:rowOff>
    </xdr:to>
    <xdr:sp>
      <xdr:nvSpPr>
        <xdr:cNvPr id="1" name="TextBox 32"/>
        <xdr:cNvSpPr txBox="1">
          <a:spLocks noChangeArrowheads="1"/>
        </xdr:cNvSpPr>
      </xdr:nvSpPr>
      <xdr:spPr>
        <a:xfrm>
          <a:off x="695325" y="3476625"/>
          <a:ext cx="457200" cy="228600"/>
        </a:xfrm>
        <a:prstGeom prst="rect">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注１）</a:t>
          </a:r>
        </a:p>
      </xdr:txBody>
    </xdr:sp>
    <xdr:clientData/>
  </xdr:twoCellAnchor>
  <xdr:twoCellAnchor>
    <xdr:from>
      <xdr:col>3</xdr:col>
      <xdr:colOff>123825</xdr:colOff>
      <xdr:row>35</xdr:row>
      <xdr:rowOff>38100</xdr:rowOff>
    </xdr:from>
    <xdr:to>
      <xdr:col>5</xdr:col>
      <xdr:colOff>180975</xdr:colOff>
      <xdr:row>36</xdr:row>
      <xdr:rowOff>9525</xdr:rowOff>
    </xdr:to>
    <xdr:sp>
      <xdr:nvSpPr>
        <xdr:cNvPr id="2" name="TextBox 33"/>
        <xdr:cNvSpPr txBox="1">
          <a:spLocks noChangeArrowheads="1"/>
        </xdr:cNvSpPr>
      </xdr:nvSpPr>
      <xdr:spPr>
        <a:xfrm>
          <a:off x="723900" y="7924800"/>
          <a:ext cx="514350" cy="238125"/>
        </a:xfrm>
        <a:prstGeom prst="rect">
          <a:avLst/>
        </a:prstGeom>
        <a:noFill/>
        <a:ln w="9525" cmpd="sng">
          <a:noFill/>
        </a:ln>
      </xdr:spPr>
      <xdr:txBody>
        <a:bodyPr vertOverflow="clip" wrap="square"/>
        <a:p>
          <a:pPr algn="l">
            <a:defRPr/>
          </a:pPr>
          <a:r>
            <a:rPr lang="en-US" cap="none" sz="700" b="0" i="0" u="none" baseline="0">
              <a:latin typeface="ＭＳ Ｐゴシック"/>
              <a:ea typeface="ＭＳ Ｐゴシック"/>
              <a:cs typeface="ＭＳ Ｐゴシック"/>
            </a:rPr>
            <a:t>注２）</a:t>
          </a:r>
        </a:p>
      </xdr:txBody>
    </xdr:sp>
    <xdr:clientData/>
  </xdr:twoCellAnchor>
  <xdr:twoCellAnchor>
    <xdr:from>
      <xdr:col>34</xdr:col>
      <xdr:colOff>38100</xdr:colOff>
      <xdr:row>0</xdr:row>
      <xdr:rowOff>28575</xdr:rowOff>
    </xdr:from>
    <xdr:to>
      <xdr:col>40</xdr:col>
      <xdr:colOff>66675</xdr:colOff>
      <xdr:row>0</xdr:row>
      <xdr:rowOff>257175</xdr:rowOff>
    </xdr:to>
    <xdr:sp>
      <xdr:nvSpPr>
        <xdr:cNvPr id="3" name="AutoShape 135">
          <a:hlinkClick r:id="rId1"/>
        </xdr:cNvPr>
        <xdr:cNvSpPr>
          <a:spLocks/>
        </xdr:cNvSpPr>
      </xdr:nvSpPr>
      <xdr:spPr>
        <a:xfrm>
          <a:off x="7753350" y="28575"/>
          <a:ext cx="1409700" cy="228600"/>
        </a:xfrm>
        <a:prstGeom prst="bevel">
          <a:avLst>
            <a:gd name="adj" fmla="val -39287"/>
          </a:avLst>
        </a:prstGeom>
        <a:gradFill rotWithShape="1">
          <a:gsLst>
            <a:gs pos="0">
              <a:srgbClr val="CCFFFF"/>
            </a:gs>
            <a:gs pos="50000">
              <a:srgbClr val="F8FFFF"/>
            </a:gs>
            <a:gs pos="100000">
              <a:srgbClr val="CCFFFF"/>
            </a:gs>
          </a:gsLst>
          <a:lin ang="18900000" scaled="1"/>
        </a:gradFill>
        <a:ln w="9525" cmpd="sng">
          <a:noFill/>
        </a:ln>
      </xdr:spPr>
      <xdr:txBody>
        <a:bodyPr vertOverflow="clip" wrap="square"/>
        <a:p>
          <a:pPr algn="ctr">
            <a:defRPr/>
          </a:pPr>
          <a:r>
            <a:rPr lang="en-US" cap="none" sz="900" b="1" i="0" u="none" baseline="0">
              <a:latin typeface="ＭＳ Ｐゴシック"/>
              <a:ea typeface="ＭＳ Ｐゴシック"/>
              <a:cs typeface="ＭＳ Ｐゴシック"/>
            </a:rPr>
            <a:t>使用マニュアルへ戻る</a:t>
          </a:r>
        </a:p>
      </xdr:txBody>
    </xdr:sp>
    <xdr:clientData/>
  </xdr:twoCellAnchor>
  <xdr:twoCellAnchor>
    <xdr:from>
      <xdr:col>1</xdr:col>
      <xdr:colOff>9525</xdr:colOff>
      <xdr:row>0</xdr:row>
      <xdr:rowOff>219075</xdr:rowOff>
    </xdr:from>
    <xdr:to>
      <xdr:col>5</xdr:col>
      <xdr:colOff>228600</xdr:colOff>
      <xdr:row>2</xdr:row>
      <xdr:rowOff>47625</xdr:rowOff>
    </xdr:to>
    <xdr:sp macro="[0]!クリア">
      <xdr:nvSpPr>
        <xdr:cNvPr id="4" name="AutoShape 136"/>
        <xdr:cNvSpPr>
          <a:spLocks/>
        </xdr:cNvSpPr>
      </xdr:nvSpPr>
      <xdr:spPr>
        <a:xfrm>
          <a:off x="152400" y="219075"/>
          <a:ext cx="1133475" cy="342900"/>
        </a:xfrm>
        <a:prstGeom prst="bevel">
          <a:avLst>
            <a:gd name="adj" fmla="val -39657"/>
          </a:avLst>
        </a:prstGeom>
        <a:gradFill rotWithShape="1">
          <a:gsLst>
            <a:gs pos="0">
              <a:srgbClr val="CCFFFF"/>
            </a:gs>
            <a:gs pos="50000">
              <a:srgbClr val="F2FFFF"/>
            </a:gs>
            <a:gs pos="100000">
              <a:srgbClr val="CCFFFF"/>
            </a:gs>
          </a:gsLst>
          <a:lin ang="18900000" scaled="1"/>
        </a:grad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リセット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16</xdr:row>
      <xdr:rowOff>28575</xdr:rowOff>
    </xdr:from>
    <xdr:to>
      <xdr:col>255</xdr:col>
      <xdr:colOff>0</xdr:colOff>
      <xdr:row>17</xdr:row>
      <xdr:rowOff>0</xdr:rowOff>
    </xdr:to>
    <xdr:sp>
      <xdr:nvSpPr>
        <xdr:cNvPr id="1" name="TextBox 15"/>
        <xdr:cNvSpPr txBox="1">
          <a:spLocks noChangeArrowheads="1"/>
        </xdr:cNvSpPr>
      </xdr:nvSpPr>
      <xdr:spPr>
        <a:xfrm>
          <a:off x="57150" y="6515100"/>
          <a:ext cx="8972550" cy="295275"/>
        </a:xfrm>
        <a:prstGeom prst="rect">
          <a:avLst/>
        </a:prstGeom>
        <a:solidFill>
          <a:srgbClr val="00CC00"/>
        </a:solidFill>
        <a:ln w="9525" cmpd="sng">
          <a:noFill/>
        </a:ln>
      </xdr:spPr>
      <xdr:txBody>
        <a:bodyPr vertOverflow="clip" wrap="square"/>
        <a:p>
          <a:pPr algn="ctr">
            <a:defRPr/>
          </a:pPr>
          <a:r>
            <a:rPr lang="en-US" cap="none" sz="1600" b="1" i="0" u="none" baseline="0">
              <a:solidFill>
                <a:srgbClr val="FFFFFF"/>
              </a:solidFill>
              <a:latin typeface="ＭＳ Ｐゴシック"/>
              <a:ea typeface="ＭＳ Ｐゴシック"/>
              <a:cs typeface="ＭＳ Ｐゴシック"/>
            </a:rPr>
            <a:t>附）DLSTの施行要領</a:t>
          </a:r>
        </a:p>
      </xdr:txBody>
    </xdr:sp>
    <xdr:clientData/>
  </xdr:twoCellAnchor>
  <xdr:twoCellAnchor>
    <xdr:from>
      <xdr:col>1</xdr:col>
      <xdr:colOff>0</xdr:colOff>
      <xdr:row>1</xdr:row>
      <xdr:rowOff>0</xdr:rowOff>
    </xdr:from>
    <xdr:to>
      <xdr:col>255</xdr:col>
      <xdr:colOff>0</xdr:colOff>
      <xdr:row>2</xdr:row>
      <xdr:rowOff>0</xdr:rowOff>
    </xdr:to>
    <xdr:sp>
      <xdr:nvSpPr>
        <xdr:cNvPr id="2" name="TextBox 14"/>
        <xdr:cNvSpPr txBox="1">
          <a:spLocks noChangeArrowheads="1"/>
        </xdr:cNvSpPr>
      </xdr:nvSpPr>
      <xdr:spPr>
        <a:xfrm>
          <a:off x="57150" y="628650"/>
          <a:ext cx="8972550" cy="304800"/>
        </a:xfrm>
        <a:prstGeom prst="rect">
          <a:avLst/>
        </a:prstGeom>
        <a:solidFill>
          <a:srgbClr val="00CC00"/>
        </a:solidFill>
        <a:ln w="9525" cmpd="sng">
          <a:noFill/>
        </a:ln>
      </xdr:spPr>
      <xdr:txBody>
        <a:bodyPr vertOverflow="clip" wrap="square"/>
        <a:p>
          <a:pPr algn="ctr">
            <a:defRPr/>
          </a:pPr>
          <a:r>
            <a:rPr lang="en-US" cap="none" sz="1600" b="1" i="0" u="none" baseline="0">
              <a:solidFill>
                <a:srgbClr val="FFFFFF"/>
              </a:solidFill>
              <a:latin typeface="ＭＳ Ｐゴシック"/>
              <a:ea typeface="ＭＳ Ｐゴシック"/>
              <a:cs typeface="ＭＳ Ｐゴシック"/>
            </a:rPr>
            <a:t>薬物性肝障害診断基準の使用マニュアル</a:t>
          </a:r>
        </a:p>
      </xdr:txBody>
    </xdr:sp>
    <xdr:clientData/>
  </xdr:twoCellAnchor>
  <xdr:twoCellAnchor>
    <xdr:from>
      <xdr:col>2</xdr:col>
      <xdr:colOff>4667250</xdr:colOff>
      <xdr:row>9</xdr:row>
      <xdr:rowOff>9525</xdr:rowOff>
    </xdr:from>
    <xdr:to>
      <xdr:col>2</xdr:col>
      <xdr:colOff>5295900</xdr:colOff>
      <xdr:row>9</xdr:row>
      <xdr:rowOff>190500</xdr:rowOff>
    </xdr:to>
    <xdr:sp>
      <xdr:nvSpPr>
        <xdr:cNvPr id="3" name="TextBox 5">
          <a:hlinkClick r:id="rId1"/>
        </xdr:cNvPr>
        <xdr:cNvSpPr txBox="1">
          <a:spLocks noChangeArrowheads="1"/>
        </xdr:cNvSpPr>
      </xdr:nvSpPr>
      <xdr:spPr>
        <a:xfrm>
          <a:off x="5105400" y="4057650"/>
          <a:ext cx="628650" cy="180975"/>
        </a:xfrm>
        <a:prstGeom prst="rect">
          <a:avLst/>
        </a:prstGeom>
        <a:noFill/>
        <a:ln w="9525" cmpd="sng">
          <a:noFill/>
        </a:ln>
      </xdr:spPr>
      <xdr:txBody>
        <a:bodyPr vertOverflow="clip" wrap="square" vert="wordArtVertRtl"/>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16</xdr:row>
      <xdr:rowOff>38100</xdr:rowOff>
    </xdr:from>
    <xdr:to>
      <xdr:col>2</xdr:col>
      <xdr:colOff>1038225</xdr:colOff>
      <xdr:row>16</xdr:row>
      <xdr:rowOff>304800</xdr:rowOff>
    </xdr:to>
    <xdr:sp>
      <xdr:nvSpPr>
        <xdr:cNvPr id="4" name="AutoShape 7">
          <a:hlinkClick r:id="rId2"/>
        </xdr:cNvPr>
        <xdr:cNvSpPr>
          <a:spLocks/>
        </xdr:cNvSpPr>
      </xdr:nvSpPr>
      <xdr:spPr>
        <a:xfrm>
          <a:off x="114300" y="6524625"/>
          <a:ext cx="1362075" cy="266700"/>
        </a:xfrm>
        <a:prstGeom prst="bevel">
          <a:avLst>
            <a:gd name="adj" fmla="val -39287"/>
          </a:avLst>
        </a:prstGeom>
        <a:gradFill rotWithShape="1">
          <a:gsLst>
            <a:gs pos="0">
              <a:srgbClr val="CCFFFF"/>
            </a:gs>
            <a:gs pos="50000">
              <a:srgbClr val="FFFFFF"/>
            </a:gs>
            <a:gs pos="100000">
              <a:srgbClr val="CCFFFF"/>
            </a:gs>
          </a:gsLst>
          <a:lin ang="18900000" scaled="1"/>
        </a:gra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診断基準へ進む</a:t>
          </a:r>
        </a:p>
      </xdr:txBody>
    </xdr:sp>
    <xdr:clientData/>
  </xdr:twoCellAnchor>
  <xdr:twoCellAnchor>
    <xdr:from>
      <xdr:col>2</xdr:col>
      <xdr:colOff>6943725</xdr:colOff>
      <xdr:row>16</xdr:row>
      <xdr:rowOff>38100</xdr:rowOff>
    </xdr:from>
    <xdr:to>
      <xdr:col>2</xdr:col>
      <xdr:colOff>8553450</xdr:colOff>
      <xdr:row>16</xdr:row>
      <xdr:rowOff>295275</xdr:rowOff>
    </xdr:to>
    <xdr:sp>
      <xdr:nvSpPr>
        <xdr:cNvPr id="5" name="AutoShape 8">
          <a:hlinkClick r:id="rId3"/>
        </xdr:cNvPr>
        <xdr:cNvSpPr>
          <a:spLocks/>
        </xdr:cNvSpPr>
      </xdr:nvSpPr>
      <xdr:spPr>
        <a:xfrm>
          <a:off x="7381875" y="6524625"/>
          <a:ext cx="1609725" cy="257175"/>
        </a:xfrm>
        <a:prstGeom prst="bevel">
          <a:avLst>
            <a:gd name="adj" fmla="val -38888"/>
          </a:avLst>
        </a:prstGeom>
        <a:gradFill rotWithShape="1">
          <a:gsLst>
            <a:gs pos="0">
              <a:srgbClr val="CCFFFF"/>
            </a:gs>
            <a:gs pos="50000">
              <a:srgbClr val="FFFFFF"/>
            </a:gs>
            <a:gs pos="100000">
              <a:srgbClr val="CCFFFF"/>
            </a:gs>
          </a:gsLst>
          <a:lin ang="18900000" scaled="1"/>
        </a:gradFill>
        <a:ln w="9525" cmpd="sng">
          <a:noFill/>
        </a:ln>
      </xdr:spPr>
      <xdr:txBody>
        <a:bodyPr vertOverflow="clip" wrap="square"/>
        <a:p>
          <a:pPr algn="ctr">
            <a:defRPr/>
          </a:pPr>
          <a:r>
            <a:rPr lang="en-US" cap="none" sz="1100" b="1" i="0" u="none" baseline="0">
              <a:latin typeface="ＭＳ Ｐゴシック"/>
              <a:ea typeface="ＭＳ Ｐゴシック"/>
              <a:cs typeface="ＭＳ Ｐゴシック"/>
            </a:rPr>
            <a:t>使用マニュアルへ戻る</a:t>
          </a:r>
        </a:p>
      </xdr:txBody>
    </xdr:sp>
    <xdr:clientData/>
  </xdr:twoCellAnchor>
  <xdr:twoCellAnchor>
    <xdr:from>
      <xdr:col>1</xdr:col>
      <xdr:colOff>57150</xdr:colOff>
      <xdr:row>1</xdr:row>
      <xdr:rowOff>28575</xdr:rowOff>
    </xdr:from>
    <xdr:to>
      <xdr:col>2</xdr:col>
      <xdr:colOff>1266825</xdr:colOff>
      <xdr:row>1</xdr:row>
      <xdr:rowOff>276225</xdr:rowOff>
    </xdr:to>
    <xdr:sp>
      <xdr:nvSpPr>
        <xdr:cNvPr id="6" name="AutoShape 9">
          <a:hlinkClick r:id="rId4"/>
        </xdr:cNvPr>
        <xdr:cNvSpPr>
          <a:spLocks/>
        </xdr:cNvSpPr>
      </xdr:nvSpPr>
      <xdr:spPr>
        <a:xfrm>
          <a:off x="114300" y="657225"/>
          <a:ext cx="1590675" cy="247650"/>
        </a:xfrm>
        <a:prstGeom prst="bevel">
          <a:avLst>
            <a:gd name="adj" fmla="val -42592"/>
          </a:avLst>
        </a:prstGeom>
        <a:gradFill rotWithShape="1">
          <a:gsLst>
            <a:gs pos="0">
              <a:srgbClr val="CCFFFF"/>
            </a:gs>
            <a:gs pos="50000">
              <a:srgbClr val="FFFFFF"/>
            </a:gs>
            <a:gs pos="100000">
              <a:srgbClr val="CCFFFF"/>
            </a:gs>
          </a:gsLst>
          <a:lin ang="18900000" scaled="1"/>
        </a:gra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診断基準へ進む</a:t>
          </a:r>
        </a:p>
      </xdr:txBody>
    </xdr:sp>
    <xdr:clientData/>
  </xdr:twoCellAnchor>
  <xdr:twoCellAnchor>
    <xdr:from>
      <xdr:col>2</xdr:col>
      <xdr:colOff>3724275</xdr:colOff>
      <xdr:row>0</xdr:row>
      <xdr:rowOff>361950</xdr:rowOff>
    </xdr:from>
    <xdr:to>
      <xdr:col>2</xdr:col>
      <xdr:colOff>4333875</xdr:colOff>
      <xdr:row>0</xdr:row>
      <xdr:rowOff>590550</xdr:rowOff>
    </xdr:to>
    <xdr:sp>
      <xdr:nvSpPr>
        <xdr:cNvPr id="7" name="AutoShape 11"/>
        <xdr:cNvSpPr>
          <a:spLocks/>
        </xdr:cNvSpPr>
      </xdr:nvSpPr>
      <xdr:spPr>
        <a:xfrm>
          <a:off x="4162425" y="361950"/>
          <a:ext cx="600075" cy="228600"/>
        </a:xfrm>
        <a:prstGeom prst="bevel">
          <a:avLst>
            <a:gd name="adj" fmla="val -38000"/>
          </a:avLst>
        </a:prstGeom>
        <a:gradFill rotWithShape="1">
          <a:gsLst>
            <a:gs pos="0">
              <a:srgbClr val="CCFFFF"/>
            </a:gs>
            <a:gs pos="50000">
              <a:srgbClr val="FFFFFF"/>
            </a:gs>
            <a:gs pos="100000">
              <a:srgbClr val="CCFFFF"/>
            </a:gs>
          </a:gsLst>
          <a:lin ang="18900000" scaled="1"/>
        </a:gradFill>
        <a:ln w="9525" cmpd="sng">
          <a:noFill/>
        </a:ln>
      </xdr:spPr>
      <xdr:txBody>
        <a:bodyPr vertOverflow="clip" wrap="square"/>
        <a:p>
          <a:pPr algn="ctr">
            <a:defRPr/>
          </a:pPr>
          <a:r>
            <a:rPr lang="en-US" cap="none" sz="1000" b="1" i="0" u="none" baseline="0">
              <a:latin typeface="ＭＳ Ｐゴシック"/>
              <a:ea typeface="ＭＳ Ｐゴシック"/>
              <a:cs typeface="ＭＳ Ｐゴシック"/>
            </a:rPr>
            <a:t>リセット</a:t>
          </a:r>
        </a:p>
      </xdr:txBody>
    </xdr:sp>
    <xdr:clientData/>
  </xdr:twoCellAnchor>
  <xdr:twoCellAnchor>
    <xdr:from>
      <xdr:col>2</xdr:col>
      <xdr:colOff>7867650</xdr:colOff>
      <xdr:row>0</xdr:row>
      <xdr:rowOff>381000</xdr:rowOff>
    </xdr:from>
    <xdr:to>
      <xdr:col>2</xdr:col>
      <xdr:colOff>8553450</xdr:colOff>
      <xdr:row>0</xdr:row>
      <xdr:rowOff>561975</xdr:rowOff>
    </xdr:to>
    <xdr:sp>
      <xdr:nvSpPr>
        <xdr:cNvPr id="8" name="TextBox 13">
          <a:hlinkClick r:id="rId5"/>
        </xdr:cNvPr>
        <xdr:cNvSpPr txBox="1">
          <a:spLocks noChangeArrowheads="1"/>
        </xdr:cNvSpPr>
      </xdr:nvSpPr>
      <xdr:spPr>
        <a:xfrm>
          <a:off x="8305800" y="381000"/>
          <a:ext cx="685800" cy="180975"/>
        </a:xfrm>
        <a:prstGeom prst="rect">
          <a:avLst/>
        </a:prstGeom>
        <a:solidFill>
          <a:srgbClr val="FFFFFF"/>
        </a:solidFill>
        <a:ln w="9525" cmpd="sng">
          <a:noFill/>
        </a:ln>
      </xdr:spPr>
      <xdr:txBody>
        <a:bodyPr vertOverflow="clip" wrap="square"/>
        <a:p>
          <a:pPr algn="ctr">
            <a:defRPr/>
          </a:pPr>
          <a:r>
            <a:rPr lang="en-US" cap="none" sz="1100" b="0" i="0" u="sng" baseline="0">
              <a:solidFill>
                <a:srgbClr val="0000FF"/>
              </a:solidFill>
              <a:latin typeface="ＭＳ Ｐゴシック"/>
              <a:ea typeface="ＭＳ Ｐゴシック"/>
              <a:cs typeface="ＭＳ Ｐゴシック"/>
            </a:rPr>
            <a:t>↑TOP↑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3:M21"/>
  <sheetViews>
    <sheetView showGridLines="0" showRowColHeaders="0" tabSelected="1" workbookViewId="0" topLeftCell="A1">
      <selection activeCell="A1" sqref="A1"/>
    </sheetView>
  </sheetViews>
  <sheetFormatPr defaultColWidth="9.00390625" defaultRowHeight="13.5" zeroHeight="1"/>
  <cols>
    <col min="1" max="1" width="1.00390625" style="0" customWidth="1"/>
    <col min="2" max="13" width="9.875" style="0" customWidth="1"/>
    <col min="14" max="14" width="1.12109375" style="0" customWidth="1"/>
    <col min="15" max="16384" width="0" style="0" hidden="1" customWidth="1"/>
  </cols>
  <sheetData>
    <row r="1" ht="13.5"/>
    <row r="2" ht="13.5"/>
    <row r="3" spans="2:13" ht="13.5">
      <c r="B3" s="57"/>
      <c r="C3" s="57"/>
      <c r="D3" s="57"/>
      <c r="E3" s="57"/>
      <c r="F3" s="57"/>
      <c r="G3" s="57"/>
      <c r="H3" s="57"/>
      <c r="I3" s="57"/>
      <c r="J3" s="57"/>
      <c r="K3" s="57"/>
      <c r="L3" s="57"/>
      <c r="M3" s="57"/>
    </row>
    <row r="4" spans="2:13" ht="25.5" customHeight="1">
      <c r="B4" s="57"/>
      <c r="C4" s="57"/>
      <c r="D4" s="57"/>
      <c r="E4" s="57"/>
      <c r="F4" s="57"/>
      <c r="G4" s="57"/>
      <c r="H4" s="57"/>
      <c r="I4" s="57"/>
      <c r="J4" s="57"/>
      <c r="K4" s="57"/>
      <c r="L4" s="57"/>
      <c r="M4" s="57"/>
    </row>
    <row r="5" spans="2:13" ht="90.75" customHeight="1">
      <c r="B5" s="58"/>
      <c r="C5" s="59"/>
      <c r="D5" s="59"/>
      <c r="E5" s="59"/>
      <c r="F5" s="59"/>
      <c r="G5" s="59"/>
      <c r="H5" s="59"/>
      <c r="I5" s="59"/>
      <c r="J5" s="59"/>
      <c r="K5" s="59"/>
      <c r="L5" s="59"/>
      <c r="M5" s="59"/>
    </row>
    <row r="6" spans="2:13" ht="29.25" customHeight="1">
      <c r="B6" s="60"/>
      <c r="C6" s="60"/>
      <c r="D6" s="60"/>
      <c r="E6" s="60"/>
      <c r="F6" s="60"/>
      <c r="G6" s="60"/>
      <c r="H6" s="60"/>
      <c r="I6" s="60"/>
      <c r="J6" s="60"/>
      <c r="K6" s="60"/>
      <c r="L6" s="60"/>
      <c r="M6" s="60"/>
    </row>
    <row r="7" spans="2:13" ht="13.5">
      <c r="B7" s="47"/>
      <c r="C7" s="47"/>
      <c r="D7" s="47"/>
      <c r="E7" s="47"/>
      <c r="F7" s="47"/>
      <c r="G7" s="47"/>
      <c r="H7" s="47"/>
      <c r="I7" s="47"/>
      <c r="J7" s="47"/>
      <c r="K7" s="47"/>
      <c r="L7" s="47"/>
      <c r="M7" s="47"/>
    </row>
    <row r="8" spans="2:13" ht="13.5">
      <c r="B8" s="47"/>
      <c r="C8" s="47"/>
      <c r="D8" s="47"/>
      <c r="E8" s="47"/>
      <c r="F8" s="47"/>
      <c r="G8" s="47"/>
      <c r="H8" s="47"/>
      <c r="I8" s="47"/>
      <c r="J8" s="47"/>
      <c r="K8" s="47"/>
      <c r="L8" s="47"/>
      <c r="M8" s="47"/>
    </row>
    <row r="9" spans="2:13" ht="48" customHeight="1">
      <c r="B9" s="47"/>
      <c r="C9" s="47"/>
      <c r="D9" s="47"/>
      <c r="E9" s="47"/>
      <c r="F9" s="47"/>
      <c r="G9" s="47"/>
      <c r="H9" s="47"/>
      <c r="I9" s="47"/>
      <c r="J9" s="61"/>
      <c r="K9" s="57"/>
      <c r="L9" s="57"/>
      <c r="M9" s="57"/>
    </row>
    <row r="10" spans="2:13" ht="13.5">
      <c r="B10" s="47"/>
      <c r="C10" s="47"/>
      <c r="D10" s="47"/>
      <c r="E10" s="47"/>
      <c r="F10" s="47"/>
      <c r="G10" s="47"/>
      <c r="H10" s="47"/>
      <c r="I10" s="47"/>
      <c r="J10" s="47"/>
      <c r="K10" s="47"/>
      <c r="L10" s="47"/>
      <c r="M10" s="47"/>
    </row>
    <row r="11" spans="2:13" ht="13.5">
      <c r="B11" s="47"/>
      <c r="C11" s="47"/>
      <c r="D11" s="47"/>
      <c r="E11" s="47"/>
      <c r="F11" s="47"/>
      <c r="G11" s="47"/>
      <c r="H11" s="47"/>
      <c r="I11" s="47"/>
      <c r="J11" s="47"/>
      <c r="K11" s="47"/>
      <c r="L11" s="47"/>
      <c r="M11" s="47"/>
    </row>
    <row r="12" spans="2:13" ht="13.5">
      <c r="B12" s="47"/>
      <c r="C12" s="47"/>
      <c r="D12" s="47"/>
      <c r="E12" s="47"/>
      <c r="F12" s="47"/>
      <c r="G12" s="47"/>
      <c r="H12" s="47"/>
      <c r="I12" s="47"/>
      <c r="J12" s="47"/>
      <c r="K12" s="47"/>
      <c r="L12" s="47"/>
      <c r="M12" s="47"/>
    </row>
    <row r="13" spans="2:13" ht="13.5">
      <c r="B13" s="47"/>
      <c r="C13" s="47"/>
      <c r="D13" s="47"/>
      <c r="E13" s="47"/>
      <c r="F13" s="47"/>
      <c r="G13" s="47"/>
      <c r="H13" s="47"/>
      <c r="I13" s="47"/>
      <c r="J13" s="47"/>
      <c r="K13" s="47"/>
      <c r="L13" s="47"/>
      <c r="M13" s="47"/>
    </row>
    <row r="14" spans="2:13" ht="13.5">
      <c r="B14" s="47"/>
      <c r="C14" s="47"/>
      <c r="D14" s="47"/>
      <c r="E14" s="47"/>
      <c r="F14" s="47"/>
      <c r="G14" s="47"/>
      <c r="H14" s="47"/>
      <c r="I14" s="47"/>
      <c r="J14" s="47"/>
      <c r="K14" s="47"/>
      <c r="L14" s="47"/>
      <c r="M14" s="47"/>
    </row>
    <row r="15" spans="2:13" ht="13.5">
      <c r="B15" s="47"/>
      <c r="C15" s="47"/>
      <c r="D15" s="47"/>
      <c r="E15" s="47"/>
      <c r="F15" s="47"/>
      <c r="G15" s="47"/>
      <c r="H15" s="47"/>
      <c r="I15" s="47"/>
      <c r="J15" s="47"/>
      <c r="K15" s="47"/>
      <c r="L15" s="47"/>
      <c r="M15" s="47"/>
    </row>
    <row r="16" spans="2:13" ht="13.5">
      <c r="B16" s="47"/>
      <c r="C16" s="47"/>
      <c r="D16" s="47"/>
      <c r="E16" s="47"/>
      <c r="F16" s="47"/>
      <c r="G16" s="47"/>
      <c r="H16" s="47"/>
      <c r="I16" s="47"/>
      <c r="J16" s="47"/>
      <c r="K16" s="47"/>
      <c r="L16" s="47"/>
      <c r="M16" s="47"/>
    </row>
    <row r="17" spans="2:13" ht="13.5">
      <c r="B17" s="47"/>
      <c r="C17" s="47"/>
      <c r="D17" s="47"/>
      <c r="E17" s="47"/>
      <c r="F17" s="47"/>
      <c r="G17" s="47"/>
      <c r="H17" s="47"/>
      <c r="I17" s="47"/>
      <c r="J17" s="47"/>
      <c r="K17" s="47"/>
      <c r="L17" s="47"/>
      <c r="M17" s="47"/>
    </row>
    <row r="18" spans="2:13" ht="13.5">
      <c r="B18" s="46"/>
      <c r="C18" s="46"/>
      <c r="D18" s="46"/>
      <c r="E18" s="46"/>
      <c r="F18" s="46"/>
      <c r="G18" s="46"/>
      <c r="H18" s="46"/>
      <c r="I18" s="46"/>
      <c r="J18" s="46"/>
      <c r="K18" s="46"/>
      <c r="L18" s="46"/>
      <c r="M18" s="46"/>
    </row>
    <row r="19" spans="2:13" ht="13.5">
      <c r="B19" s="47"/>
      <c r="C19" s="47"/>
      <c r="D19" s="47"/>
      <c r="E19" s="47"/>
      <c r="F19" s="47"/>
      <c r="G19" s="47"/>
      <c r="H19" s="47"/>
      <c r="I19" s="47"/>
      <c r="J19" s="47"/>
      <c r="K19" s="47"/>
      <c r="L19" s="47"/>
      <c r="M19" s="47"/>
    </row>
    <row r="20" spans="2:13" ht="13.5">
      <c r="B20" s="47"/>
      <c r="C20" s="47"/>
      <c r="D20" s="47"/>
      <c r="E20" s="47"/>
      <c r="F20" s="47"/>
      <c r="G20" s="47"/>
      <c r="H20" s="47"/>
      <c r="I20" s="47"/>
      <c r="J20" s="47"/>
      <c r="K20" s="47"/>
      <c r="L20" s="47"/>
      <c r="M20" s="47"/>
    </row>
    <row r="21" spans="2:13" ht="13.5">
      <c r="B21" s="47"/>
      <c r="C21" s="47"/>
      <c r="D21" s="47"/>
      <c r="E21" s="47"/>
      <c r="F21" s="47"/>
      <c r="G21" s="47"/>
      <c r="H21" s="47"/>
      <c r="I21" s="47"/>
      <c r="J21" s="47"/>
      <c r="K21" s="47"/>
      <c r="L21" s="47"/>
      <c r="M21" s="47"/>
    </row>
    <row r="22" ht="17.25" customHeight="1"/>
  </sheetData>
  <sheetProtection/>
  <mergeCells count="5">
    <mergeCell ref="B3:M3"/>
    <mergeCell ref="B5:M5"/>
    <mergeCell ref="B6:M6"/>
    <mergeCell ref="J9:M9"/>
    <mergeCell ref="B4:M4"/>
  </mergeCells>
  <printOptions/>
  <pageMargins left="0.75" right="0.75" top="1" bottom="1" header="0.512" footer="0.512"/>
  <pageSetup fitToHeight="1" fitToWidth="1" horizontalDpi="600" verticalDpi="600" orientation="portrait" paperSize="9" scale="72"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B1:BK65"/>
  <sheetViews>
    <sheetView showGridLines="0" showRowColHeaders="0" workbookViewId="0" topLeftCell="A1">
      <pane ySplit="12" topLeftCell="BM13" activePane="bottomLeft" state="frozen"/>
      <selection pane="topLeft" activeCell="A1" sqref="A1"/>
      <selection pane="bottomLeft" activeCell="J6" sqref="J6:K6"/>
    </sheetView>
  </sheetViews>
  <sheetFormatPr defaultColWidth="9.00390625" defaultRowHeight="13.5" zeroHeight="1"/>
  <cols>
    <col min="1" max="1" width="1.875" style="0" customWidth="1"/>
    <col min="2" max="5" width="3.00390625" style="0" customWidth="1"/>
    <col min="6" max="6" width="3.375" style="0" customWidth="1"/>
    <col min="7" max="38" width="3.00390625" style="0" customWidth="1"/>
    <col min="39" max="39" width="3.125" style="0" customWidth="1"/>
    <col min="40" max="40" width="3.00390625" style="0" customWidth="1"/>
    <col min="41" max="41" width="1.25" style="0" customWidth="1"/>
    <col min="42" max="43" width="2.125" style="0" hidden="1" customWidth="1"/>
    <col min="44" max="49" width="3.25390625" style="0" hidden="1" customWidth="1"/>
    <col min="50" max="50" width="6.25390625" style="0" hidden="1" customWidth="1"/>
    <col min="51" max="66" width="3.25390625" style="0" hidden="1" customWidth="1"/>
    <col min="67" max="67" width="2.125" style="0" hidden="1" customWidth="1"/>
    <col min="68" max="111" width="6.625" style="0" hidden="1" customWidth="1"/>
    <col min="112" max="16384" width="0.875" style="0" hidden="1" customWidth="1"/>
  </cols>
  <sheetData>
    <row r="1" spans="2:52" ht="25.5" customHeight="1" thickBot="1">
      <c r="B1" s="201" t="s">
        <v>182</v>
      </c>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S1" s="28"/>
      <c r="AT1" s="28"/>
      <c r="AU1" s="28"/>
      <c r="AV1" s="28"/>
      <c r="AW1" s="28"/>
      <c r="AX1" s="28"/>
      <c r="AY1" s="28"/>
      <c r="AZ1" s="28"/>
    </row>
    <row r="2" spans="7:40" ht="15" customHeight="1">
      <c r="G2" s="192"/>
      <c r="H2" s="193"/>
      <c r="I2" s="15"/>
      <c r="L2" s="22"/>
      <c r="M2" s="22"/>
      <c r="N2" s="22"/>
      <c r="O2" s="22"/>
      <c r="P2" s="22"/>
      <c r="Q2" s="22"/>
      <c r="R2" s="22"/>
      <c r="S2" s="22"/>
      <c r="T2" s="22"/>
      <c r="U2" s="22"/>
      <c r="V2" s="22"/>
      <c r="W2" s="22"/>
      <c r="X2" s="22"/>
      <c r="Y2" s="22"/>
      <c r="Z2" s="22"/>
      <c r="AA2" s="22"/>
      <c r="AK2" s="186" t="s">
        <v>133</v>
      </c>
      <c r="AL2" s="187"/>
      <c r="AM2" s="187"/>
      <c r="AN2" s="188"/>
    </row>
    <row r="3" spans="2:63" ht="22.5" customHeight="1" thickBot="1">
      <c r="B3" s="62" t="s">
        <v>173</v>
      </c>
      <c r="C3" s="63"/>
      <c r="D3" s="63"/>
      <c r="E3" s="63"/>
      <c r="F3" s="41" t="s">
        <v>169</v>
      </c>
      <c r="K3" s="23"/>
      <c r="L3" s="195">
        <f>IF(BK6="Z","！いずれのタイプにも該当しませんでした！","")</f>
      </c>
      <c r="M3" s="195"/>
      <c r="N3" s="195"/>
      <c r="O3" s="195"/>
      <c r="P3" s="195"/>
      <c r="Q3" s="195"/>
      <c r="R3" s="195"/>
      <c r="S3" s="195"/>
      <c r="T3" s="195"/>
      <c r="U3" s="195"/>
      <c r="V3" s="195"/>
      <c r="W3" s="195"/>
      <c r="X3" s="195"/>
      <c r="Y3" s="195"/>
      <c r="Z3" s="195"/>
      <c r="AA3" s="195"/>
      <c r="AB3" s="42" t="s">
        <v>83</v>
      </c>
      <c r="AK3" s="189">
        <f>AL25+AL33+AL35+AL40+AL42+AL44+AL47+AL54</f>
        <v>0</v>
      </c>
      <c r="AL3" s="190"/>
      <c r="AM3" s="190"/>
      <c r="AN3" s="191"/>
      <c r="AX3">
        <f>IF(J6&gt;0,1,0)</f>
        <v>0</v>
      </c>
      <c r="AY3">
        <f>IF(O6&gt;0,1,0)</f>
        <v>0</v>
      </c>
      <c r="AZ3">
        <f>IF(T6&gt;0,1,0)</f>
        <v>0</v>
      </c>
      <c r="BA3">
        <f>IF(Y6&gt;0,1,0)</f>
        <v>0</v>
      </c>
      <c r="BB3">
        <f>SUM(AX3:BA3)</f>
        <v>0</v>
      </c>
      <c r="BK3" t="str">
        <f>IF(AZ6=1,"A",IF(BE6=1,"B",IF(BJ6=1,"C","Z")))</f>
        <v>Z</v>
      </c>
    </row>
    <row r="4" spans="2:40" ht="14.25" customHeight="1" thickBot="1">
      <c r="B4" s="44" t="s">
        <v>174</v>
      </c>
      <c r="C4" s="40"/>
      <c r="D4" s="40"/>
      <c r="E4" s="40"/>
      <c r="F4" s="41"/>
      <c r="K4" s="23"/>
      <c r="L4" s="39"/>
      <c r="M4" s="39"/>
      <c r="N4" s="39"/>
      <c r="O4" s="39"/>
      <c r="P4" s="39"/>
      <c r="Q4" s="39"/>
      <c r="R4" s="39"/>
      <c r="S4" s="39"/>
      <c r="T4" s="39"/>
      <c r="U4" s="39"/>
      <c r="V4" s="39"/>
      <c r="W4" s="39"/>
      <c r="X4" s="39"/>
      <c r="Y4" s="39"/>
      <c r="Z4" s="39"/>
      <c r="AA4" s="39"/>
      <c r="AB4" s="42"/>
      <c r="AK4" s="43"/>
      <c r="AL4" s="24"/>
      <c r="AM4" s="24"/>
      <c r="AN4" s="24"/>
    </row>
    <row r="5" spans="2:40" ht="18.75" customHeight="1" thickBot="1">
      <c r="B5" s="196" t="s">
        <v>176</v>
      </c>
      <c r="C5" s="197"/>
      <c r="D5" s="197"/>
      <c r="E5" s="197"/>
      <c r="F5" s="197"/>
      <c r="G5" s="183" t="s">
        <v>89</v>
      </c>
      <c r="H5" s="184"/>
      <c r="I5" s="184"/>
      <c r="J5" s="184"/>
      <c r="K5" s="184"/>
      <c r="L5" s="184"/>
      <c r="M5" s="184"/>
      <c r="N5" s="184"/>
      <c r="O5" s="184"/>
      <c r="P5" s="200"/>
      <c r="Q5" s="183" t="s">
        <v>90</v>
      </c>
      <c r="R5" s="184"/>
      <c r="S5" s="184"/>
      <c r="T5" s="184"/>
      <c r="U5" s="184"/>
      <c r="V5" s="184"/>
      <c r="W5" s="184"/>
      <c r="X5" s="184"/>
      <c r="Y5" s="184"/>
      <c r="Z5" s="185"/>
      <c r="AB5" s="117" t="s">
        <v>62</v>
      </c>
      <c r="AC5" s="118"/>
      <c r="AD5" s="118"/>
      <c r="AE5" s="118"/>
      <c r="AF5" s="118"/>
      <c r="AG5" s="118"/>
      <c r="AH5" s="118"/>
      <c r="AI5" s="118"/>
      <c r="AJ5" s="118"/>
      <c r="AK5" s="117" t="s">
        <v>77</v>
      </c>
      <c r="AL5" s="118"/>
      <c r="AM5" s="118"/>
      <c r="AN5" s="194"/>
    </row>
    <row r="6" spans="2:63" ht="30" customHeight="1" thickBot="1">
      <c r="B6" s="198"/>
      <c r="C6" s="199"/>
      <c r="D6" s="199"/>
      <c r="E6" s="199"/>
      <c r="F6" s="199"/>
      <c r="G6" s="181" t="s">
        <v>88</v>
      </c>
      <c r="H6" s="174"/>
      <c r="I6" s="174"/>
      <c r="J6" s="173"/>
      <c r="K6" s="173"/>
      <c r="L6" s="174" t="s">
        <v>87</v>
      </c>
      <c r="M6" s="174"/>
      <c r="N6" s="174"/>
      <c r="O6" s="173"/>
      <c r="P6" s="180"/>
      <c r="Q6" s="181" t="s">
        <v>88</v>
      </c>
      <c r="R6" s="174"/>
      <c r="S6" s="174"/>
      <c r="T6" s="173"/>
      <c r="U6" s="173"/>
      <c r="V6" s="174" t="s">
        <v>87</v>
      </c>
      <c r="W6" s="174"/>
      <c r="X6" s="174"/>
      <c r="Y6" s="173"/>
      <c r="Z6" s="204"/>
      <c r="AB6" s="205" t="s">
        <v>137</v>
      </c>
      <c r="AC6" s="206"/>
      <c r="AD6" s="206"/>
      <c r="AE6" s="206" t="s">
        <v>136</v>
      </c>
      <c r="AF6" s="206" t="s">
        <v>63</v>
      </c>
      <c r="AG6" s="208"/>
      <c r="AH6" s="208"/>
      <c r="AI6" s="208"/>
      <c r="AJ6" s="209"/>
      <c r="AK6" s="211"/>
      <c r="AL6" s="210">
        <f>IF(AS1="","",IF(AK3&lt;3,"○",""))</f>
      </c>
      <c r="AM6" s="210"/>
      <c r="AN6" s="212"/>
      <c r="AS6">
        <f>IF(J6&gt;(O6*2),1,0)</f>
        <v>0</v>
      </c>
      <c r="AT6">
        <f>IF(T6&lt;=Y6,1,0)</f>
        <v>1</v>
      </c>
      <c r="AU6" s="14">
        <f>IF((AS6+AT6)=2,1,0)</f>
        <v>0</v>
      </c>
      <c r="AV6">
        <f>IF(O6&gt;0,J6/O6,0)</f>
        <v>0</v>
      </c>
      <c r="AW6" s="13">
        <f>IF(Y6&gt;0,T6/Y6,0)</f>
        <v>0</v>
      </c>
      <c r="AX6" s="12">
        <f>IF(AW6&gt;0,AV6/AW6,0)</f>
        <v>0</v>
      </c>
      <c r="AY6" s="14">
        <f>IF(AX6&gt;=5,1,0)</f>
        <v>0</v>
      </c>
      <c r="AZ6" s="14">
        <f>IF((AU6+AY6)&gt;0,1,0)</f>
        <v>0</v>
      </c>
      <c r="BA6">
        <f>IF(J6&lt;=O6,1,0)</f>
        <v>1</v>
      </c>
      <c r="BB6">
        <f>IF(T6&gt;(Y6*2),1,0)</f>
        <v>0</v>
      </c>
      <c r="BC6" s="14">
        <f>IF((BA6+BB6)=2,1,0)</f>
        <v>0</v>
      </c>
      <c r="BD6" s="14">
        <f>IF(AX6&lt;=2,1,0)</f>
        <v>1</v>
      </c>
      <c r="BE6" s="14">
        <f>IF(J6&gt;0,IF((BC6+BD6)&gt;0,1,0),0)</f>
        <v>0</v>
      </c>
      <c r="BF6">
        <f>IF(J6&gt;(O6*2),1,0)</f>
        <v>0</v>
      </c>
      <c r="BG6">
        <f>IF(T6&gt;Y6,1,0)</f>
        <v>0</v>
      </c>
      <c r="BH6" s="14">
        <f>IF((BF6+BG6)=2,1,0)</f>
        <v>0</v>
      </c>
      <c r="BI6" s="14">
        <f>IF(AX6&gt;2,IF(AX6&lt;5,1,0),0)</f>
        <v>0</v>
      </c>
      <c r="BJ6" s="14">
        <f>IF((BH6+BI6)=2,1,0)</f>
        <v>0</v>
      </c>
      <c r="BK6">
        <f>IF(BB3=4,BK3,"")</f>
      </c>
    </row>
    <row r="7" spans="2:62" ht="6" customHeight="1" thickBot="1">
      <c r="B7" s="25"/>
      <c r="C7" s="25"/>
      <c r="D7" s="25"/>
      <c r="E7" s="25"/>
      <c r="F7" s="25"/>
      <c r="G7" s="26"/>
      <c r="H7" s="26"/>
      <c r="I7" s="26"/>
      <c r="J7" s="27"/>
      <c r="K7" s="27"/>
      <c r="L7" s="26"/>
      <c r="M7" s="26"/>
      <c r="N7" s="26"/>
      <c r="O7" s="27"/>
      <c r="P7" s="27"/>
      <c r="Q7" s="26"/>
      <c r="R7" s="26"/>
      <c r="S7" s="26"/>
      <c r="T7" s="27"/>
      <c r="U7" s="27"/>
      <c r="V7" s="26"/>
      <c r="W7" s="26"/>
      <c r="X7" s="26"/>
      <c r="Y7" s="27"/>
      <c r="Z7" s="27"/>
      <c r="AB7" s="207"/>
      <c r="AC7" s="172"/>
      <c r="AD7" s="172"/>
      <c r="AE7" s="172"/>
      <c r="AF7" s="170"/>
      <c r="AG7" s="170"/>
      <c r="AH7" s="170"/>
      <c r="AI7" s="170"/>
      <c r="AJ7" s="171"/>
      <c r="AK7" s="202"/>
      <c r="AL7" s="164"/>
      <c r="AM7" s="164"/>
      <c r="AN7" s="203"/>
      <c r="AU7" s="14"/>
      <c r="AW7" s="13"/>
      <c r="AX7" s="12"/>
      <c r="AY7" s="14"/>
      <c r="AZ7" s="14"/>
      <c r="BC7" s="14"/>
      <c r="BD7" s="14"/>
      <c r="BE7" s="14"/>
      <c r="BH7" s="14"/>
      <c r="BI7" s="14"/>
      <c r="BJ7" s="14"/>
    </row>
    <row r="8" spans="2:62" ht="18" customHeight="1">
      <c r="B8" s="128" t="s">
        <v>31</v>
      </c>
      <c r="C8" s="129"/>
      <c r="D8" s="129"/>
      <c r="E8" s="129"/>
      <c r="F8" s="130"/>
      <c r="G8" s="138" t="s">
        <v>122</v>
      </c>
      <c r="H8" s="138"/>
      <c r="I8" s="138"/>
      <c r="J8" s="138"/>
      <c r="K8" s="4" t="s">
        <v>124</v>
      </c>
      <c r="L8" s="179" t="s">
        <v>125</v>
      </c>
      <c r="M8" s="179"/>
      <c r="N8" s="179"/>
      <c r="O8" s="179"/>
      <c r="P8" s="182" t="s">
        <v>128</v>
      </c>
      <c r="Q8" s="182"/>
      <c r="R8" s="4" t="s">
        <v>121</v>
      </c>
      <c r="S8" s="20" t="s">
        <v>132</v>
      </c>
      <c r="T8" s="5"/>
      <c r="U8" s="4"/>
      <c r="V8" s="4"/>
      <c r="W8" s="4"/>
      <c r="X8" s="4"/>
      <c r="Y8" s="4"/>
      <c r="Z8" s="6"/>
      <c r="AA8" s="2"/>
      <c r="AB8" s="175" t="s">
        <v>138</v>
      </c>
      <c r="AC8" s="176"/>
      <c r="AD8" s="176"/>
      <c r="AE8" s="158" t="s">
        <v>136</v>
      </c>
      <c r="AF8" s="158" t="s">
        <v>147</v>
      </c>
      <c r="AG8" s="159"/>
      <c r="AH8" s="159"/>
      <c r="AI8" s="159"/>
      <c r="AJ8" s="160"/>
      <c r="AK8" s="169"/>
      <c r="AL8" s="163">
        <f>IF(AK3&gt;2,IF(AK3&lt;5,"○",""),"")</f>
      </c>
      <c r="AM8" s="163"/>
      <c r="AN8" s="64"/>
      <c r="AU8">
        <v>1</v>
      </c>
      <c r="AY8">
        <v>2</v>
      </c>
      <c r="AZ8" t="s">
        <v>84</v>
      </c>
      <c r="BC8">
        <v>3</v>
      </c>
      <c r="BD8">
        <v>4</v>
      </c>
      <c r="BE8" t="s">
        <v>85</v>
      </c>
      <c r="BH8">
        <v>5</v>
      </c>
      <c r="BI8">
        <v>6</v>
      </c>
      <c r="BJ8" t="s">
        <v>86</v>
      </c>
    </row>
    <row r="9" spans="2:40" ht="18" customHeight="1">
      <c r="B9" s="122" t="s">
        <v>134</v>
      </c>
      <c r="C9" s="123"/>
      <c r="D9" s="123"/>
      <c r="E9" s="123"/>
      <c r="F9" s="124"/>
      <c r="G9" s="139" t="s">
        <v>123</v>
      </c>
      <c r="H9" s="140"/>
      <c r="I9" s="140"/>
      <c r="J9" s="140"/>
      <c r="K9" s="7" t="s">
        <v>124</v>
      </c>
      <c r="L9" s="145" t="s">
        <v>126</v>
      </c>
      <c r="M9" s="145"/>
      <c r="N9" s="145"/>
      <c r="O9" s="145"/>
      <c r="P9" s="146" t="s">
        <v>128</v>
      </c>
      <c r="Q9" s="146"/>
      <c r="R9" s="7"/>
      <c r="S9" s="19" t="s">
        <v>131</v>
      </c>
      <c r="T9" s="3"/>
      <c r="U9" s="7"/>
      <c r="V9" s="7"/>
      <c r="W9" s="7"/>
      <c r="X9" s="7"/>
      <c r="Y9" s="7"/>
      <c r="Z9" s="8"/>
      <c r="AA9" s="2"/>
      <c r="AB9" s="177"/>
      <c r="AC9" s="178"/>
      <c r="AD9" s="178"/>
      <c r="AE9" s="172"/>
      <c r="AF9" s="170"/>
      <c r="AG9" s="170"/>
      <c r="AH9" s="170"/>
      <c r="AI9" s="170"/>
      <c r="AJ9" s="171"/>
      <c r="AK9" s="202"/>
      <c r="AL9" s="164"/>
      <c r="AM9" s="164"/>
      <c r="AN9" s="203"/>
    </row>
    <row r="10" spans="2:40" ht="18" customHeight="1" thickBot="1">
      <c r="B10" s="125" t="s">
        <v>32</v>
      </c>
      <c r="C10" s="126"/>
      <c r="D10" s="126"/>
      <c r="E10" s="126"/>
      <c r="F10" s="127"/>
      <c r="G10" s="141" t="s">
        <v>122</v>
      </c>
      <c r="H10" s="141"/>
      <c r="I10" s="141"/>
      <c r="J10" s="141"/>
      <c r="K10" s="9" t="s">
        <v>124</v>
      </c>
      <c r="L10" s="150" t="s">
        <v>127</v>
      </c>
      <c r="M10" s="150"/>
      <c r="N10" s="150"/>
      <c r="O10" s="150"/>
      <c r="P10" s="147" t="s">
        <v>129</v>
      </c>
      <c r="Q10" s="147"/>
      <c r="R10" s="9" t="s">
        <v>121</v>
      </c>
      <c r="S10" s="21" t="s">
        <v>130</v>
      </c>
      <c r="T10" s="10"/>
      <c r="U10" s="9"/>
      <c r="V10" s="9"/>
      <c r="W10" s="9"/>
      <c r="X10" s="9"/>
      <c r="Y10" s="9"/>
      <c r="Z10" s="11"/>
      <c r="AA10" s="2"/>
      <c r="AB10" s="166" t="s">
        <v>139</v>
      </c>
      <c r="AC10" s="158"/>
      <c r="AD10" s="158"/>
      <c r="AE10" s="158" t="s">
        <v>136</v>
      </c>
      <c r="AF10" s="158" t="s">
        <v>64</v>
      </c>
      <c r="AG10" s="159"/>
      <c r="AH10" s="159"/>
      <c r="AI10" s="159"/>
      <c r="AJ10" s="160"/>
      <c r="AK10" s="169"/>
      <c r="AL10" s="163">
        <f>IF(AK3&gt;4,"○","")</f>
      </c>
      <c r="AM10" s="163"/>
      <c r="AN10" s="64"/>
    </row>
    <row r="11" spans="2:40" ht="18" customHeight="1" thickBot="1">
      <c r="B11" s="148" t="s">
        <v>33</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65"/>
      <c r="AA11" s="2"/>
      <c r="AB11" s="167"/>
      <c r="AC11" s="168"/>
      <c r="AD11" s="168"/>
      <c r="AE11" s="168"/>
      <c r="AF11" s="161"/>
      <c r="AG11" s="161"/>
      <c r="AH11" s="161"/>
      <c r="AI11" s="161"/>
      <c r="AJ11" s="162"/>
      <c r="AK11" s="148"/>
      <c r="AL11" s="165"/>
      <c r="AM11" s="165"/>
      <c r="AN11" s="65"/>
    </row>
    <row r="12" ht="6" customHeight="1"/>
    <row r="13" spans="2:6" ht="15.75" customHeight="1">
      <c r="B13" s="62" t="s">
        <v>172</v>
      </c>
      <c r="C13" s="62"/>
      <c r="D13" s="62"/>
      <c r="E13" s="62"/>
      <c r="F13" s="41" t="s">
        <v>170</v>
      </c>
    </row>
    <row r="14" spans="2:7" ht="14.25" customHeight="1" thickBot="1">
      <c r="B14" s="45" t="s">
        <v>171</v>
      </c>
      <c r="G14" s="1"/>
    </row>
    <row r="15" spans="2:36" ht="21" customHeight="1" thickBot="1">
      <c r="B15" s="74"/>
      <c r="C15" s="75"/>
      <c r="D15" s="75"/>
      <c r="E15" s="75"/>
      <c r="F15" s="144" t="s">
        <v>31</v>
      </c>
      <c r="G15" s="144"/>
      <c r="H15" s="144"/>
      <c r="I15" s="144"/>
      <c r="J15" s="144"/>
      <c r="K15" s="144"/>
      <c r="L15" s="144"/>
      <c r="M15" s="144"/>
      <c r="N15" s="144"/>
      <c r="O15" s="144"/>
      <c r="P15" s="144"/>
      <c r="Q15" s="144"/>
      <c r="R15" s="144"/>
      <c r="S15" s="144"/>
      <c r="T15" s="144" t="s">
        <v>135</v>
      </c>
      <c r="U15" s="144"/>
      <c r="V15" s="144"/>
      <c r="W15" s="144"/>
      <c r="X15" s="144"/>
      <c r="Y15" s="144"/>
      <c r="Z15" s="144"/>
      <c r="AA15" s="144"/>
      <c r="AB15" s="144"/>
      <c r="AC15" s="144"/>
      <c r="AD15" s="144"/>
      <c r="AE15" s="144"/>
      <c r="AF15" s="144"/>
      <c r="AG15" s="144"/>
      <c r="AH15" s="119" t="s">
        <v>65</v>
      </c>
      <c r="AI15" s="120"/>
      <c r="AJ15" s="121"/>
    </row>
    <row r="16" spans="2:36" ht="13.5">
      <c r="B16" s="49" t="s">
        <v>115</v>
      </c>
      <c r="C16" s="151" t="s">
        <v>114</v>
      </c>
      <c r="D16" s="151"/>
      <c r="E16" s="151"/>
      <c r="F16" s="99" t="s">
        <v>91</v>
      </c>
      <c r="G16" s="100"/>
      <c r="H16" s="100"/>
      <c r="I16" s="100"/>
      <c r="J16" s="100"/>
      <c r="K16" s="100"/>
      <c r="L16" s="100"/>
      <c r="M16" s="100"/>
      <c r="N16" s="100"/>
      <c r="O16" s="100"/>
      <c r="P16" s="100"/>
      <c r="Q16" s="100"/>
      <c r="R16" s="100"/>
      <c r="S16" s="100"/>
      <c r="T16" s="99" t="s">
        <v>91</v>
      </c>
      <c r="U16" s="100"/>
      <c r="V16" s="100"/>
      <c r="W16" s="100"/>
      <c r="X16" s="100"/>
      <c r="Y16" s="100"/>
      <c r="Z16" s="100"/>
      <c r="AA16" s="100"/>
      <c r="AB16" s="100"/>
      <c r="AC16" s="100"/>
      <c r="AD16" s="100"/>
      <c r="AE16" s="100"/>
      <c r="AF16" s="100"/>
      <c r="AG16" s="101"/>
      <c r="AH16" s="90"/>
      <c r="AI16" s="91"/>
      <c r="AJ16" s="92"/>
    </row>
    <row r="17" spans="2:57" ht="13.5" customHeight="1">
      <c r="B17" s="50"/>
      <c r="C17" s="152"/>
      <c r="D17" s="152"/>
      <c r="E17" s="152"/>
      <c r="F17" s="102" t="s">
        <v>92</v>
      </c>
      <c r="G17" s="103"/>
      <c r="H17" s="103"/>
      <c r="I17" s="103"/>
      <c r="J17" s="103"/>
      <c r="K17" s="103"/>
      <c r="L17" s="103"/>
      <c r="M17" s="103"/>
      <c r="N17" s="103"/>
      <c r="O17" s="103"/>
      <c r="P17" s="103"/>
      <c r="Q17" s="103"/>
      <c r="R17" s="103"/>
      <c r="S17" s="103"/>
      <c r="T17" s="102" t="s">
        <v>92</v>
      </c>
      <c r="U17" s="103"/>
      <c r="V17" s="103"/>
      <c r="W17" s="103"/>
      <c r="X17" s="103"/>
      <c r="Y17" s="103"/>
      <c r="Z17" s="103"/>
      <c r="AA17" s="103"/>
      <c r="AB17" s="103"/>
      <c r="AC17" s="103"/>
      <c r="AD17" s="103"/>
      <c r="AE17" s="103"/>
      <c r="AF17" s="103"/>
      <c r="AG17" s="104"/>
      <c r="AH17" s="87"/>
      <c r="AI17" s="88"/>
      <c r="AJ17" s="89"/>
      <c r="AX17" s="29">
        <v>1</v>
      </c>
      <c r="AY17" s="29">
        <v>2</v>
      </c>
      <c r="AZ17" s="29">
        <v>3</v>
      </c>
      <c r="BA17" s="29">
        <v>4</v>
      </c>
      <c r="BB17" s="29">
        <v>5</v>
      </c>
      <c r="BC17" s="29">
        <v>6</v>
      </c>
      <c r="BD17" s="29">
        <v>7</v>
      </c>
      <c r="BE17" s="29">
        <v>8</v>
      </c>
    </row>
    <row r="18" spans="2:49" ht="13.5" customHeight="1">
      <c r="B18" s="50"/>
      <c r="C18" s="152"/>
      <c r="D18" s="152"/>
      <c r="E18" s="152"/>
      <c r="F18" s="136" t="s">
        <v>34</v>
      </c>
      <c r="G18" s="137"/>
      <c r="H18" s="137"/>
      <c r="I18" s="137"/>
      <c r="J18" s="137"/>
      <c r="K18" s="137"/>
      <c r="L18" s="137"/>
      <c r="M18" s="137" t="s">
        <v>49</v>
      </c>
      <c r="N18" s="137"/>
      <c r="O18" s="137"/>
      <c r="P18" s="137"/>
      <c r="Q18" s="137"/>
      <c r="R18" s="137"/>
      <c r="S18" s="143"/>
      <c r="T18" s="136" t="s">
        <v>34</v>
      </c>
      <c r="U18" s="137"/>
      <c r="V18" s="137"/>
      <c r="W18" s="137"/>
      <c r="X18" s="137"/>
      <c r="Y18" s="137"/>
      <c r="Z18" s="137"/>
      <c r="AA18" s="137" t="s">
        <v>49</v>
      </c>
      <c r="AB18" s="137"/>
      <c r="AC18" s="137"/>
      <c r="AD18" s="137"/>
      <c r="AE18" s="137"/>
      <c r="AF18" s="137"/>
      <c r="AG18" s="154"/>
      <c r="AH18" s="87"/>
      <c r="AI18" s="88"/>
      <c r="AJ18" s="89"/>
      <c r="AW18">
        <v>0</v>
      </c>
    </row>
    <row r="19" spans="2:57" ht="21" customHeight="1">
      <c r="B19" s="50"/>
      <c r="C19" s="152"/>
      <c r="D19" s="152"/>
      <c r="E19" s="152"/>
      <c r="F19" s="136" t="s">
        <v>35</v>
      </c>
      <c r="G19" s="137"/>
      <c r="H19" s="137"/>
      <c r="I19" s="137"/>
      <c r="J19" s="137"/>
      <c r="K19" s="137"/>
      <c r="L19" s="137"/>
      <c r="M19" s="137" t="s">
        <v>50</v>
      </c>
      <c r="N19" s="137"/>
      <c r="O19" s="137"/>
      <c r="P19" s="137"/>
      <c r="Q19" s="137"/>
      <c r="R19" s="137"/>
      <c r="S19" s="143"/>
      <c r="T19" s="136" t="s">
        <v>35</v>
      </c>
      <c r="U19" s="137"/>
      <c r="V19" s="137"/>
      <c r="W19" s="137"/>
      <c r="X19" s="137"/>
      <c r="Y19" s="137"/>
      <c r="Z19" s="137"/>
      <c r="AA19" s="137" t="s">
        <v>51</v>
      </c>
      <c r="AB19" s="137"/>
      <c r="AC19" s="137"/>
      <c r="AD19" s="137"/>
      <c r="AE19" s="137"/>
      <c r="AF19" s="137"/>
      <c r="AG19" s="154"/>
      <c r="AH19" s="78" t="s">
        <v>66</v>
      </c>
      <c r="AI19" s="79"/>
      <c r="AJ19" s="80"/>
      <c r="AW19">
        <v>1</v>
      </c>
      <c r="AX19">
        <v>2</v>
      </c>
      <c r="AY19">
        <v>3</v>
      </c>
      <c r="AZ19">
        <v>1</v>
      </c>
      <c r="BA19">
        <v>2</v>
      </c>
      <c r="BB19">
        <v>1</v>
      </c>
      <c r="BC19">
        <v>1</v>
      </c>
      <c r="BD19">
        <v>2</v>
      </c>
      <c r="BE19">
        <v>3</v>
      </c>
    </row>
    <row r="20" spans="2:57" ht="21" customHeight="1">
      <c r="B20" s="50"/>
      <c r="C20" s="152"/>
      <c r="D20" s="152"/>
      <c r="E20" s="152"/>
      <c r="F20" s="136" t="s">
        <v>36</v>
      </c>
      <c r="G20" s="137"/>
      <c r="H20" s="137"/>
      <c r="I20" s="137"/>
      <c r="J20" s="137"/>
      <c r="K20" s="137"/>
      <c r="L20" s="137"/>
      <c r="M20" s="137" t="s">
        <v>38</v>
      </c>
      <c r="N20" s="137"/>
      <c r="O20" s="137"/>
      <c r="P20" s="137"/>
      <c r="Q20" s="137"/>
      <c r="R20" s="137"/>
      <c r="S20" s="143"/>
      <c r="T20" s="156" t="s">
        <v>36</v>
      </c>
      <c r="U20" s="157"/>
      <c r="V20" s="157"/>
      <c r="W20" s="157"/>
      <c r="X20" s="157"/>
      <c r="Y20" s="157"/>
      <c r="Z20" s="157"/>
      <c r="AA20" s="137" t="s">
        <v>52</v>
      </c>
      <c r="AB20" s="137"/>
      <c r="AC20" s="137"/>
      <c r="AD20" s="137"/>
      <c r="AE20" s="137"/>
      <c r="AF20" s="137"/>
      <c r="AG20" s="154"/>
      <c r="AH20" s="78" t="s">
        <v>67</v>
      </c>
      <c r="AI20" s="79"/>
      <c r="AJ20" s="80"/>
      <c r="AW20">
        <v>2</v>
      </c>
      <c r="AX20">
        <v>2</v>
      </c>
      <c r="AY20">
        <v>2</v>
      </c>
      <c r="AZ20">
        <v>1</v>
      </c>
      <c r="BA20">
        <v>2</v>
      </c>
      <c r="BB20">
        <v>1</v>
      </c>
      <c r="BC20">
        <v>1</v>
      </c>
      <c r="BD20">
        <v>2</v>
      </c>
      <c r="BE20">
        <v>3</v>
      </c>
    </row>
    <row r="21" spans="2:57" ht="13.5">
      <c r="B21" s="50"/>
      <c r="C21" s="152"/>
      <c r="D21" s="152"/>
      <c r="E21" s="152"/>
      <c r="F21" s="102" t="s">
        <v>93</v>
      </c>
      <c r="G21" s="103"/>
      <c r="H21" s="103"/>
      <c r="I21" s="103"/>
      <c r="J21" s="103"/>
      <c r="K21" s="103"/>
      <c r="L21" s="103"/>
      <c r="M21" s="103"/>
      <c r="N21" s="103"/>
      <c r="O21" s="103"/>
      <c r="P21" s="103"/>
      <c r="Q21" s="103"/>
      <c r="R21" s="103"/>
      <c r="S21" s="103"/>
      <c r="T21" s="102" t="s">
        <v>93</v>
      </c>
      <c r="U21" s="103"/>
      <c r="V21" s="103"/>
      <c r="W21" s="103"/>
      <c r="X21" s="103"/>
      <c r="Y21" s="103"/>
      <c r="Z21" s="103"/>
      <c r="AA21" s="103"/>
      <c r="AB21" s="103"/>
      <c r="AC21" s="103"/>
      <c r="AD21" s="103"/>
      <c r="AE21" s="103"/>
      <c r="AF21" s="103"/>
      <c r="AG21" s="104"/>
      <c r="AH21" s="87"/>
      <c r="AI21" s="88"/>
      <c r="AJ21" s="89"/>
      <c r="AW21">
        <v>3</v>
      </c>
      <c r="AX21">
        <v>2</v>
      </c>
      <c r="AY21">
        <v>2</v>
      </c>
      <c r="AZ21">
        <v>0</v>
      </c>
      <c r="BA21">
        <v>1</v>
      </c>
      <c r="BB21">
        <v>0</v>
      </c>
      <c r="BC21">
        <v>0</v>
      </c>
      <c r="BD21">
        <v>1</v>
      </c>
      <c r="BE21">
        <v>1</v>
      </c>
    </row>
    <row r="22" spans="2:57" ht="13.5">
      <c r="B22" s="50"/>
      <c r="C22" s="152"/>
      <c r="D22" s="152"/>
      <c r="E22" s="152"/>
      <c r="F22" s="102" t="s">
        <v>94</v>
      </c>
      <c r="G22" s="103"/>
      <c r="H22" s="103"/>
      <c r="I22" s="103"/>
      <c r="J22" s="103"/>
      <c r="K22" s="103"/>
      <c r="L22" s="103"/>
      <c r="M22" s="103"/>
      <c r="N22" s="103"/>
      <c r="O22" s="103"/>
      <c r="P22" s="103"/>
      <c r="Q22" s="103"/>
      <c r="R22" s="103"/>
      <c r="S22" s="103"/>
      <c r="T22" s="102" t="s">
        <v>94</v>
      </c>
      <c r="U22" s="103"/>
      <c r="V22" s="103"/>
      <c r="W22" s="103"/>
      <c r="X22" s="103"/>
      <c r="Y22" s="103"/>
      <c r="Z22" s="103"/>
      <c r="AA22" s="103"/>
      <c r="AB22" s="103"/>
      <c r="AC22" s="103"/>
      <c r="AD22" s="103"/>
      <c r="AE22" s="103"/>
      <c r="AF22" s="103"/>
      <c r="AG22" s="104"/>
      <c r="AH22" s="87"/>
      <c r="AI22" s="88"/>
      <c r="AJ22" s="89"/>
      <c r="AO22" s="22"/>
      <c r="AW22">
        <v>4</v>
      </c>
      <c r="AX22">
        <v>2</v>
      </c>
      <c r="AY22">
        <v>1</v>
      </c>
      <c r="AZ22">
        <v>0</v>
      </c>
      <c r="BA22">
        <v>1</v>
      </c>
      <c r="BB22">
        <v>0</v>
      </c>
      <c r="BC22">
        <v>0</v>
      </c>
      <c r="BD22">
        <v>1</v>
      </c>
      <c r="BE22">
        <v>1</v>
      </c>
    </row>
    <row r="23" spans="2:57" ht="13.5">
      <c r="B23" s="50"/>
      <c r="C23" s="152"/>
      <c r="D23" s="152"/>
      <c r="E23" s="152"/>
      <c r="F23" s="136" t="s">
        <v>34</v>
      </c>
      <c r="G23" s="137"/>
      <c r="H23" s="137"/>
      <c r="I23" s="137"/>
      <c r="J23" s="137"/>
      <c r="K23" s="137"/>
      <c r="L23" s="137"/>
      <c r="M23" s="137" t="s">
        <v>49</v>
      </c>
      <c r="N23" s="137"/>
      <c r="O23" s="137"/>
      <c r="P23" s="137"/>
      <c r="Q23" s="137"/>
      <c r="R23" s="137"/>
      <c r="S23" s="143"/>
      <c r="T23" s="136" t="s">
        <v>34</v>
      </c>
      <c r="U23" s="137"/>
      <c r="V23" s="137"/>
      <c r="W23" s="137"/>
      <c r="X23" s="137"/>
      <c r="Y23" s="137"/>
      <c r="Z23" s="137"/>
      <c r="AA23" s="137" t="s">
        <v>49</v>
      </c>
      <c r="AB23" s="137"/>
      <c r="AC23" s="137"/>
      <c r="AD23" s="137"/>
      <c r="AE23" s="137"/>
      <c r="AF23" s="137"/>
      <c r="AG23" s="154"/>
      <c r="AH23" s="87"/>
      <c r="AI23" s="88"/>
      <c r="AJ23" s="89"/>
      <c r="AO23" s="22"/>
      <c r="AW23">
        <v>5</v>
      </c>
      <c r="AX23">
        <v>1</v>
      </c>
      <c r="AY23">
        <v>0</v>
      </c>
      <c r="BA23">
        <v>0</v>
      </c>
      <c r="BD23">
        <v>0</v>
      </c>
      <c r="BE23">
        <v>-2</v>
      </c>
    </row>
    <row r="24" spans="2:57" ht="21" customHeight="1" thickBot="1">
      <c r="B24" s="50"/>
      <c r="C24" s="152"/>
      <c r="D24" s="152"/>
      <c r="E24" s="152"/>
      <c r="F24" s="136" t="s">
        <v>37</v>
      </c>
      <c r="G24" s="137"/>
      <c r="H24" s="137"/>
      <c r="I24" s="137"/>
      <c r="J24" s="137"/>
      <c r="K24" s="137"/>
      <c r="L24" s="137"/>
      <c r="M24" s="137" t="s">
        <v>37</v>
      </c>
      <c r="N24" s="137"/>
      <c r="O24" s="137"/>
      <c r="P24" s="137"/>
      <c r="Q24" s="137"/>
      <c r="R24" s="137"/>
      <c r="S24" s="143"/>
      <c r="T24" s="136" t="s">
        <v>53</v>
      </c>
      <c r="U24" s="137"/>
      <c r="V24" s="137"/>
      <c r="W24" s="137"/>
      <c r="X24" s="137"/>
      <c r="Y24" s="137"/>
      <c r="Z24" s="137"/>
      <c r="AA24" s="137" t="s">
        <v>53</v>
      </c>
      <c r="AB24" s="137"/>
      <c r="AC24" s="137"/>
      <c r="AD24" s="137"/>
      <c r="AE24" s="137"/>
      <c r="AF24" s="137"/>
      <c r="AG24" s="154"/>
      <c r="AH24" s="78" t="s">
        <v>68</v>
      </c>
      <c r="AI24" s="79"/>
      <c r="AJ24" s="80"/>
      <c r="AW24">
        <v>6</v>
      </c>
      <c r="AX24">
        <v>1</v>
      </c>
      <c r="AY24">
        <v>0</v>
      </c>
      <c r="BA24">
        <v>0</v>
      </c>
      <c r="BD24">
        <v>0</v>
      </c>
      <c r="BE24">
        <v>-2</v>
      </c>
    </row>
    <row r="25" spans="2:57" ht="21" customHeight="1" thickBot="1">
      <c r="B25" s="51"/>
      <c r="C25" s="153"/>
      <c r="D25" s="153"/>
      <c r="E25" s="153"/>
      <c r="F25" s="134" t="s">
        <v>38</v>
      </c>
      <c r="G25" s="135"/>
      <c r="H25" s="135"/>
      <c r="I25" s="135"/>
      <c r="J25" s="135"/>
      <c r="K25" s="135"/>
      <c r="L25" s="135"/>
      <c r="M25" s="135" t="s">
        <v>38</v>
      </c>
      <c r="N25" s="135"/>
      <c r="O25" s="135"/>
      <c r="P25" s="135"/>
      <c r="Q25" s="135"/>
      <c r="R25" s="135"/>
      <c r="S25" s="142"/>
      <c r="T25" s="134" t="s">
        <v>54</v>
      </c>
      <c r="U25" s="135"/>
      <c r="V25" s="135"/>
      <c r="W25" s="135"/>
      <c r="X25" s="135"/>
      <c r="Y25" s="135"/>
      <c r="Z25" s="135"/>
      <c r="AA25" s="135" t="s">
        <v>54</v>
      </c>
      <c r="AB25" s="135"/>
      <c r="AC25" s="135"/>
      <c r="AD25" s="135"/>
      <c r="AE25" s="135"/>
      <c r="AF25" s="135"/>
      <c r="AG25" s="155"/>
      <c r="AH25" s="81" t="s">
        <v>69</v>
      </c>
      <c r="AI25" s="82"/>
      <c r="AJ25" s="83"/>
      <c r="AL25" s="52">
        <f>VLOOKUP(AS1,$AW$17:$BE$34,2)</f>
        <v>0</v>
      </c>
      <c r="AM25" s="48"/>
      <c r="AN25" s="77"/>
      <c r="AW25">
        <v>7</v>
      </c>
      <c r="AX25">
        <v>1</v>
      </c>
      <c r="AY25">
        <v>-2</v>
      </c>
      <c r="BA25">
        <v>-2</v>
      </c>
      <c r="BE25">
        <v>0</v>
      </c>
    </row>
    <row r="26" spans="2:57" ht="13.5">
      <c r="B26" s="66" t="s">
        <v>116</v>
      </c>
      <c r="C26" s="54" t="s">
        <v>113</v>
      </c>
      <c r="D26" s="54"/>
      <c r="E26" s="54"/>
      <c r="F26" s="99" t="s">
        <v>95</v>
      </c>
      <c r="G26" s="100"/>
      <c r="H26" s="100"/>
      <c r="I26" s="100"/>
      <c r="J26" s="100"/>
      <c r="K26" s="100"/>
      <c r="L26" s="100"/>
      <c r="M26" s="100"/>
      <c r="N26" s="100"/>
      <c r="O26" s="100"/>
      <c r="P26" s="100"/>
      <c r="Q26" s="100"/>
      <c r="R26" s="100"/>
      <c r="S26" s="100"/>
      <c r="T26" s="99" t="s">
        <v>95</v>
      </c>
      <c r="U26" s="100"/>
      <c r="V26" s="100"/>
      <c r="W26" s="100"/>
      <c r="X26" s="100"/>
      <c r="Y26" s="100"/>
      <c r="Z26" s="100"/>
      <c r="AA26" s="100"/>
      <c r="AB26" s="100"/>
      <c r="AC26" s="100"/>
      <c r="AD26" s="100"/>
      <c r="AE26" s="100"/>
      <c r="AF26" s="100"/>
      <c r="AG26" s="101"/>
      <c r="AH26" s="90"/>
      <c r="AI26" s="91"/>
      <c r="AJ26" s="92"/>
      <c r="AW26">
        <v>8</v>
      </c>
      <c r="AX26">
        <v>1</v>
      </c>
      <c r="AY26">
        <v>0</v>
      </c>
      <c r="BA26">
        <v>-2</v>
      </c>
      <c r="BE26">
        <v>0</v>
      </c>
    </row>
    <row r="27" spans="2:53" ht="13.5">
      <c r="B27" s="67"/>
      <c r="C27" s="55"/>
      <c r="D27" s="55"/>
      <c r="E27" s="55"/>
      <c r="F27" s="93" t="s">
        <v>39</v>
      </c>
      <c r="G27" s="94"/>
      <c r="H27" s="94"/>
      <c r="I27" s="94"/>
      <c r="J27" s="94"/>
      <c r="K27" s="94"/>
      <c r="L27" s="94"/>
      <c r="M27" s="94"/>
      <c r="N27" s="94"/>
      <c r="O27" s="94"/>
      <c r="P27" s="94"/>
      <c r="Q27" s="94"/>
      <c r="R27" s="94"/>
      <c r="S27" s="105"/>
      <c r="T27" s="93" t="s">
        <v>55</v>
      </c>
      <c r="U27" s="94"/>
      <c r="V27" s="94"/>
      <c r="W27" s="94"/>
      <c r="X27" s="94"/>
      <c r="Y27" s="94"/>
      <c r="Z27" s="94"/>
      <c r="AA27" s="94"/>
      <c r="AB27" s="94"/>
      <c r="AC27" s="94"/>
      <c r="AD27" s="94"/>
      <c r="AE27" s="94"/>
      <c r="AF27" s="94"/>
      <c r="AG27" s="95"/>
      <c r="AH27" s="87"/>
      <c r="AI27" s="88"/>
      <c r="AJ27" s="89"/>
      <c r="AW27">
        <v>9</v>
      </c>
      <c r="AX27">
        <v>1</v>
      </c>
      <c r="AY27">
        <v>0</v>
      </c>
      <c r="BA27">
        <v>-3</v>
      </c>
    </row>
    <row r="28" spans="2:53" ht="21" customHeight="1">
      <c r="B28" s="67"/>
      <c r="C28" s="55"/>
      <c r="D28" s="55"/>
      <c r="E28" s="55"/>
      <c r="F28" s="93" t="s">
        <v>40</v>
      </c>
      <c r="G28" s="94"/>
      <c r="H28" s="94"/>
      <c r="I28" s="94"/>
      <c r="J28" s="94"/>
      <c r="K28" s="94"/>
      <c r="L28" s="94"/>
      <c r="M28" s="94"/>
      <c r="N28" s="94"/>
      <c r="O28" s="94"/>
      <c r="P28" s="94"/>
      <c r="Q28" s="94"/>
      <c r="R28" s="94"/>
      <c r="S28" s="105"/>
      <c r="T28" s="93" t="s">
        <v>42</v>
      </c>
      <c r="U28" s="94"/>
      <c r="V28" s="94"/>
      <c r="W28" s="94"/>
      <c r="X28" s="94"/>
      <c r="Y28" s="94"/>
      <c r="Z28" s="94"/>
      <c r="AA28" s="94"/>
      <c r="AB28" s="94"/>
      <c r="AC28" s="94"/>
      <c r="AD28" s="94"/>
      <c r="AE28" s="94"/>
      <c r="AF28" s="94"/>
      <c r="AG28" s="95"/>
      <c r="AH28" s="78" t="s">
        <v>70</v>
      </c>
      <c r="AI28" s="79"/>
      <c r="AJ28" s="80"/>
      <c r="AW28">
        <v>10</v>
      </c>
      <c r="AX28">
        <v>1</v>
      </c>
      <c r="BA28">
        <v>-3</v>
      </c>
    </row>
    <row r="29" spans="2:50" ht="21" customHeight="1">
      <c r="B29" s="67"/>
      <c r="C29" s="55"/>
      <c r="D29" s="55"/>
      <c r="E29" s="55"/>
      <c r="F29" s="93" t="s">
        <v>41</v>
      </c>
      <c r="G29" s="94"/>
      <c r="H29" s="94"/>
      <c r="I29" s="94"/>
      <c r="J29" s="94"/>
      <c r="K29" s="94"/>
      <c r="L29" s="94"/>
      <c r="M29" s="94"/>
      <c r="N29" s="94"/>
      <c r="O29" s="94"/>
      <c r="P29" s="94"/>
      <c r="Q29" s="94"/>
      <c r="R29" s="94"/>
      <c r="S29" s="105"/>
      <c r="T29" s="93" t="s">
        <v>56</v>
      </c>
      <c r="U29" s="94"/>
      <c r="V29" s="94"/>
      <c r="W29" s="94"/>
      <c r="X29" s="94"/>
      <c r="Y29" s="94"/>
      <c r="Z29" s="94"/>
      <c r="AA29" s="94"/>
      <c r="AB29" s="94"/>
      <c r="AC29" s="94"/>
      <c r="AD29" s="94"/>
      <c r="AE29" s="94"/>
      <c r="AF29" s="94"/>
      <c r="AG29" s="95"/>
      <c r="AH29" s="78" t="s">
        <v>71</v>
      </c>
      <c r="AI29" s="79"/>
      <c r="AJ29" s="80"/>
      <c r="AW29">
        <v>11</v>
      </c>
      <c r="AX29">
        <v>1</v>
      </c>
    </row>
    <row r="30" spans="2:50" ht="21" customHeight="1">
      <c r="B30" s="67"/>
      <c r="C30" s="55"/>
      <c r="D30" s="55"/>
      <c r="E30" s="55"/>
      <c r="F30" s="93" t="s">
        <v>42</v>
      </c>
      <c r="G30" s="94"/>
      <c r="H30" s="94"/>
      <c r="I30" s="94"/>
      <c r="J30" s="94"/>
      <c r="K30" s="94"/>
      <c r="L30" s="94"/>
      <c r="M30" s="94"/>
      <c r="N30" s="94"/>
      <c r="O30" s="94"/>
      <c r="P30" s="94"/>
      <c r="Q30" s="94"/>
      <c r="R30" s="94"/>
      <c r="S30" s="105"/>
      <c r="T30" s="93" t="s">
        <v>140</v>
      </c>
      <c r="U30" s="94"/>
      <c r="V30" s="94"/>
      <c r="W30" s="94"/>
      <c r="X30" s="94"/>
      <c r="Y30" s="94"/>
      <c r="Z30" s="94"/>
      <c r="AA30" s="94"/>
      <c r="AB30" s="94"/>
      <c r="AC30" s="94"/>
      <c r="AD30" s="94"/>
      <c r="AE30" s="94"/>
      <c r="AF30" s="94"/>
      <c r="AG30" s="95"/>
      <c r="AH30" s="78" t="s">
        <v>68</v>
      </c>
      <c r="AI30" s="79"/>
      <c r="AJ30" s="80"/>
      <c r="AW30">
        <v>12</v>
      </c>
      <c r="AX30">
        <v>1</v>
      </c>
    </row>
    <row r="31" spans="2:50" ht="21" customHeight="1">
      <c r="B31" s="67"/>
      <c r="C31" s="55"/>
      <c r="D31" s="55"/>
      <c r="E31" s="55"/>
      <c r="F31" s="131" t="s">
        <v>43</v>
      </c>
      <c r="G31" s="132"/>
      <c r="H31" s="132"/>
      <c r="I31" s="132"/>
      <c r="J31" s="132"/>
      <c r="K31" s="132"/>
      <c r="L31" s="132"/>
      <c r="M31" s="132"/>
      <c r="N31" s="132"/>
      <c r="O31" s="132"/>
      <c r="P31" s="132"/>
      <c r="Q31" s="132"/>
      <c r="R31" s="132"/>
      <c r="S31" s="133"/>
      <c r="T31" s="93" t="s">
        <v>57</v>
      </c>
      <c r="U31" s="94"/>
      <c r="V31" s="94"/>
      <c r="W31" s="94"/>
      <c r="X31" s="94"/>
      <c r="Y31" s="94"/>
      <c r="Z31" s="94"/>
      <c r="AA31" s="94"/>
      <c r="AB31" s="94"/>
      <c r="AC31" s="94"/>
      <c r="AD31" s="94"/>
      <c r="AE31" s="94"/>
      <c r="AF31" s="94"/>
      <c r="AG31" s="95"/>
      <c r="AH31" s="78" t="s">
        <v>72</v>
      </c>
      <c r="AI31" s="79"/>
      <c r="AJ31" s="80"/>
      <c r="AW31">
        <v>13</v>
      </c>
      <c r="AX31">
        <v>0</v>
      </c>
    </row>
    <row r="32" spans="2:50" ht="21" customHeight="1" thickBot="1">
      <c r="B32" s="67"/>
      <c r="C32" s="55"/>
      <c r="D32" s="55"/>
      <c r="E32" s="55"/>
      <c r="F32" s="93" t="s">
        <v>44</v>
      </c>
      <c r="G32" s="94"/>
      <c r="H32" s="94"/>
      <c r="I32" s="94"/>
      <c r="J32" s="94"/>
      <c r="K32" s="94"/>
      <c r="L32" s="94"/>
      <c r="M32" s="94"/>
      <c r="N32" s="94"/>
      <c r="O32" s="94"/>
      <c r="P32" s="94"/>
      <c r="Q32" s="94"/>
      <c r="R32" s="94"/>
      <c r="S32" s="105"/>
      <c r="T32" s="93" t="s">
        <v>42</v>
      </c>
      <c r="U32" s="94"/>
      <c r="V32" s="94"/>
      <c r="W32" s="94"/>
      <c r="X32" s="94"/>
      <c r="Y32" s="94"/>
      <c r="Z32" s="94"/>
      <c r="AA32" s="94"/>
      <c r="AB32" s="94"/>
      <c r="AC32" s="94"/>
      <c r="AD32" s="94"/>
      <c r="AE32" s="94"/>
      <c r="AF32" s="94"/>
      <c r="AG32" s="95"/>
      <c r="AH32" s="78" t="s">
        <v>73</v>
      </c>
      <c r="AI32" s="79"/>
      <c r="AJ32" s="80"/>
      <c r="AW32">
        <v>14</v>
      </c>
      <c r="AX32">
        <v>0</v>
      </c>
    </row>
    <row r="33" spans="2:50" ht="21" customHeight="1" thickBot="1">
      <c r="B33" s="68"/>
      <c r="C33" s="56"/>
      <c r="D33" s="56"/>
      <c r="E33" s="56"/>
      <c r="F33" s="96" t="s">
        <v>96</v>
      </c>
      <c r="G33" s="97"/>
      <c r="H33" s="97"/>
      <c r="I33" s="97"/>
      <c r="J33" s="97"/>
      <c r="K33" s="97"/>
      <c r="L33" s="97"/>
      <c r="M33" s="97"/>
      <c r="N33" s="97"/>
      <c r="O33" s="97"/>
      <c r="P33" s="97"/>
      <c r="Q33" s="97"/>
      <c r="R33" s="97"/>
      <c r="S33" s="97"/>
      <c r="T33" s="96" t="s">
        <v>96</v>
      </c>
      <c r="U33" s="97"/>
      <c r="V33" s="97"/>
      <c r="W33" s="97"/>
      <c r="X33" s="97"/>
      <c r="Y33" s="97"/>
      <c r="Z33" s="97"/>
      <c r="AA33" s="97"/>
      <c r="AB33" s="97"/>
      <c r="AC33" s="97"/>
      <c r="AD33" s="97"/>
      <c r="AE33" s="97"/>
      <c r="AF33" s="97"/>
      <c r="AG33" s="98"/>
      <c r="AH33" s="81" t="s">
        <v>72</v>
      </c>
      <c r="AI33" s="82"/>
      <c r="AJ33" s="83"/>
      <c r="AL33" s="52">
        <f>VLOOKUP(AT1,$AW$17:$BE$34,3)</f>
        <v>0</v>
      </c>
      <c r="AM33" s="48"/>
      <c r="AN33" s="77"/>
      <c r="AW33">
        <v>15</v>
      </c>
      <c r="AX33">
        <v>0</v>
      </c>
    </row>
    <row r="34" spans="2:50" ht="21" customHeight="1" thickBot="1">
      <c r="B34" s="66" t="s">
        <v>80</v>
      </c>
      <c r="C34" s="76" t="s">
        <v>148</v>
      </c>
      <c r="D34" s="76"/>
      <c r="E34" s="76"/>
      <c r="F34" s="109" t="s">
        <v>45</v>
      </c>
      <c r="G34" s="110"/>
      <c r="H34" s="110"/>
      <c r="I34" s="110"/>
      <c r="J34" s="110"/>
      <c r="K34" s="110"/>
      <c r="L34" s="110"/>
      <c r="M34" s="110"/>
      <c r="N34" s="110"/>
      <c r="O34" s="110"/>
      <c r="P34" s="110"/>
      <c r="Q34" s="110"/>
      <c r="R34" s="110"/>
      <c r="S34" s="111"/>
      <c r="T34" s="109" t="s">
        <v>58</v>
      </c>
      <c r="U34" s="110"/>
      <c r="V34" s="110"/>
      <c r="W34" s="110"/>
      <c r="X34" s="110"/>
      <c r="Y34" s="110"/>
      <c r="Z34" s="110"/>
      <c r="AA34" s="110"/>
      <c r="AB34" s="110"/>
      <c r="AC34" s="110"/>
      <c r="AD34" s="110"/>
      <c r="AE34" s="110"/>
      <c r="AF34" s="110"/>
      <c r="AG34" s="115"/>
      <c r="AH34" s="84" t="s">
        <v>68</v>
      </c>
      <c r="AI34" s="85"/>
      <c r="AJ34" s="86"/>
      <c r="AW34">
        <v>16</v>
      </c>
      <c r="AX34">
        <v>0</v>
      </c>
    </row>
    <row r="35" spans="2:40" ht="21" customHeight="1" thickBot="1">
      <c r="B35" s="68"/>
      <c r="C35" s="53"/>
      <c r="D35" s="53"/>
      <c r="E35" s="53"/>
      <c r="F35" s="112" t="s">
        <v>46</v>
      </c>
      <c r="G35" s="113"/>
      <c r="H35" s="113"/>
      <c r="I35" s="113"/>
      <c r="J35" s="113"/>
      <c r="K35" s="113"/>
      <c r="L35" s="113"/>
      <c r="M35" s="113"/>
      <c r="N35" s="113"/>
      <c r="O35" s="113"/>
      <c r="P35" s="113"/>
      <c r="Q35" s="113"/>
      <c r="R35" s="113"/>
      <c r="S35" s="114"/>
      <c r="T35" s="112" t="s">
        <v>59</v>
      </c>
      <c r="U35" s="113"/>
      <c r="V35" s="113"/>
      <c r="W35" s="113"/>
      <c r="X35" s="113"/>
      <c r="Y35" s="113"/>
      <c r="Z35" s="113"/>
      <c r="AA35" s="113"/>
      <c r="AB35" s="113"/>
      <c r="AC35" s="113"/>
      <c r="AD35" s="113"/>
      <c r="AE35" s="113"/>
      <c r="AF35" s="113"/>
      <c r="AG35" s="116"/>
      <c r="AH35" s="81" t="s">
        <v>72</v>
      </c>
      <c r="AI35" s="82"/>
      <c r="AJ35" s="83"/>
      <c r="AL35" s="52">
        <f>VLOOKUP(AU1,$AW$17:$BE$34,4)</f>
        <v>0</v>
      </c>
      <c r="AM35" s="48"/>
      <c r="AN35" s="77"/>
    </row>
    <row r="36" spans="2:36" ht="21" customHeight="1">
      <c r="B36" s="66" t="s">
        <v>81</v>
      </c>
      <c r="C36" s="71" t="s">
        <v>112</v>
      </c>
      <c r="D36" s="71"/>
      <c r="E36" s="71"/>
      <c r="F36" s="99" t="s">
        <v>97</v>
      </c>
      <c r="G36" s="100"/>
      <c r="H36" s="100"/>
      <c r="I36" s="100"/>
      <c r="J36" s="100"/>
      <c r="K36" s="100"/>
      <c r="L36" s="100"/>
      <c r="M36" s="100"/>
      <c r="N36" s="100"/>
      <c r="O36" s="100"/>
      <c r="P36" s="100"/>
      <c r="Q36" s="100"/>
      <c r="R36" s="100"/>
      <c r="S36" s="100"/>
      <c r="T36" s="99" t="s">
        <v>97</v>
      </c>
      <c r="U36" s="100"/>
      <c r="V36" s="100"/>
      <c r="W36" s="100"/>
      <c r="X36" s="100"/>
      <c r="Y36" s="100"/>
      <c r="Z36" s="100"/>
      <c r="AA36" s="100"/>
      <c r="AB36" s="100"/>
      <c r="AC36" s="100"/>
      <c r="AD36" s="100"/>
      <c r="AE36" s="100"/>
      <c r="AF36" s="100"/>
      <c r="AG36" s="101"/>
      <c r="AH36" s="84" t="s">
        <v>71</v>
      </c>
      <c r="AI36" s="85"/>
      <c r="AJ36" s="86"/>
    </row>
    <row r="37" spans="2:36" ht="21" customHeight="1">
      <c r="B37" s="67"/>
      <c r="C37" s="72"/>
      <c r="D37" s="72"/>
      <c r="E37" s="72"/>
      <c r="F37" s="102" t="s">
        <v>98</v>
      </c>
      <c r="G37" s="103"/>
      <c r="H37" s="103"/>
      <c r="I37" s="103"/>
      <c r="J37" s="103"/>
      <c r="K37" s="103"/>
      <c r="L37" s="103"/>
      <c r="M37" s="103"/>
      <c r="N37" s="103"/>
      <c r="O37" s="103"/>
      <c r="P37" s="103"/>
      <c r="Q37" s="103"/>
      <c r="R37" s="103"/>
      <c r="S37" s="103"/>
      <c r="T37" s="102" t="s">
        <v>98</v>
      </c>
      <c r="U37" s="103"/>
      <c r="V37" s="103"/>
      <c r="W37" s="103"/>
      <c r="X37" s="103"/>
      <c r="Y37" s="103"/>
      <c r="Z37" s="103"/>
      <c r="AA37" s="103"/>
      <c r="AB37" s="103"/>
      <c r="AC37" s="103"/>
      <c r="AD37" s="103"/>
      <c r="AE37" s="103"/>
      <c r="AF37" s="103"/>
      <c r="AG37" s="104"/>
      <c r="AH37" s="78" t="s">
        <v>68</v>
      </c>
      <c r="AI37" s="79"/>
      <c r="AJ37" s="80"/>
    </row>
    <row r="38" spans="2:36" ht="21" customHeight="1">
      <c r="B38" s="67"/>
      <c r="C38" s="72"/>
      <c r="D38" s="72"/>
      <c r="E38" s="72"/>
      <c r="F38" s="102" t="s">
        <v>99</v>
      </c>
      <c r="G38" s="103"/>
      <c r="H38" s="103"/>
      <c r="I38" s="103"/>
      <c r="J38" s="103"/>
      <c r="K38" s="103"/>
      <c r="L38" s="103"/>
      <c r="M38" s="103"/>
      <c r="N38" s="103"/>
      <c r="O38" s="103"/>
      <c r="P38" s="103"/>
      <c r="Q38" s="103"/>
      <c r="R38" s="103"/>
      <c r="S38" s="103"/>
      <c r="T38" s="102" t="s">
        <v>99</v>
      </c>
      <c r="U38" s="103"/>
      <c r="V38" s="103"/>
      <c r="W38" s="103"/>
      <c r="X38" s="103"/>
      <c r="Y38" s="103"/>
      <c r="Z38" s="103"/>
      <c r="AA38" s="103"/>
      <c r="AB38" s="103"/>
      <c r="AC38" s="103"/>
      <c r="AD38" s="103"/>
      <c r="AE38" s="103"/>
      <c r="AF38" s="103"/>
      <c r="AG38" s="104"/>
      <c r="AH38" s="78" t="s">
        <v>72</v>
      </c>
      <c r="AI38" s="79"/>
      <c r="AJ38" s="80"/>
    </row>
    <row r="39" spans="2:36" ht="21" customHeight="1" thickBot="1">
      <c r="B39" s="67"/>
      <c r="C39" s="72"/>
      <c r="D39" s="72"/>
      <c r="E39" s="72"/>
      <c r="F39" s="102" t="s">
        <v>100</v>
      </c>
      <c r="G39" s="103"/>
      <c r="H39" s="103"/>
      <c r="I39" s="103"/>
      <c r="J39" s="103"/>
      <c r="K39" s="103"/>
      <c r="L39" s="103"/>
      <c r="M39" s="103"/>
      <c r="N39" s="103"/>
      <c r="O39" s="103"/>
      <c r="P39" s="103"/>
      <c r="Q39" s="103"/>
      <c r="R39" s="103"/>
      <c r="S39" s="103"/>
      <c r="T39" s="102" t="s">
        <v>100</v>
      </c>
      <c r="U39" s="103"/>
      <c r="V39" s="103"/>
      <c r="W39" s="103"/>
      <c r="X39" s="103"/>
      <c r="Y39" s="103"/>
      <c r="Z39" s="103"/>
      <c r="AA39" s="103"/>
      <c r="AB39" s="103"/>
      <c r="AC39" s="103"/>
      <c r="AD39" s="103"/>
      <c r="AE39" s="103"/>
      <c r="AF39" s="103"/>
      <c r="AG39" s="104"/>
      <c r="AH39" s="78" t="s">
        <v>74</v>
      </c>
      <c r="AI39" s="79"/>
      <c r="AJ39" s="80"/>
    </row>
    <row r="40" spans="2:40" ht="21" customHeight="1" thickBot="1">
      <c r="B40" s="68"/>
      <c r="C40" s="73"/>
      <c r="D40" s="73"/>
      <c r="E40" s="73"/>
      <c r="F40" s="96" t="s">
        <v>101</v>
      </c>
      <c r="G40" s="97"/>
      <c r="H40" s="97"/>
      <c r="I40" s="97"/>
      <c r="J40" s="97"/>
      <c r="K40" s="97"/>
      <c r="L40" s="97"/>
      <c r="M40" s="97"/>
      <c r="N40" s="97"/>
      <c r="O40" s="97"/>
      <c r="P40" s="97"/>
      <c r="Q40" s="97"/>
      <c r="R40" s="97"/>
      <c r="S40" s="97"/>
      <c r="T40" s="96" t="s">
        <v>101</v>
      </c>
      <c r="U40" s="97"/>
      <c r="V40" s="97"/>
      <c r="W40" s="97"/>
      <c r="X40" s="97"/>
      <c r="Y40" s="97"/>
      <c r="Z40" s="97"/>
      <c r="AA40" s="97"/>
      <c r="AB40" s="97"/>
      <c r="AC40" s="97"/>
      <c r="AD40" s="97"/>
      <c r="AE40" s="97"/>
      <c r="AF40" s="97"/>
      <c r="AG40" s="98"/>
      <c r="AH40" s="81" t="s">
        <v>75</v>
      </c>
      <c r="AI40" s="82"/>
      <c r="AJ40" s="83"/>
      <c r="AL40" s="52">
        <f>VLOOKUP(AV1,$AW$17:$BE$34,5)</f>
        <v>0</v>
      </c>
      <c r="AM40" s="48"/>
      <c r="AN40" s="77"/>
    </row>
    <row r="41" spans="2:36" ht="21" customHeight="1" thickBot="1">
      <c r="B41" s="66" t="s">
        <v>117</v>
      </c>
      <c r="C41" s="69" t="s">
        <v>79</v>
      </c>
      <c r="D41" s="69"/>
      <c r="E41" s="69"/>
      <c r="F41" s="99" t="s">
        <v>102</v>
      </c>
      <c r="G41" s="100"/>
      <c r="H41" s="100"/>
      <c r="I41" s="100"/>
      <c r="J41" s="100"/>
      <c r="K41" s="100"/>
      <c r="L41" s="100"/>
      <c r="M41" s="100"/>
      <c r="N41" s="100"/>
      <c r="O41" s="100"/>
      <c r="P41" s="100"/>
      <c r="Q41" s="100"/>
      <c r="R41" s="100"/>
      <c r="S41" s="100"/>
      <c r="T41" s="99" t="s">
        <v>102</v>
      </c>
      <c r="U41" s="100"/>
      <c r="V41" s="100"/>
      <c r="W41" s="100"/>
      <c r="X41" s="100"/>
      <c r="Y41" s="100"/>
      <c r="Z41" s="100"/>
      <c r="AA41" s="100"/>
      <c r="AB41" s="100"/>
      <c r="AC41" s="100"/>
      <c r="AD41" s="100"/>
      <c r="AE41" s="100"/>
      <c r="AF41" s="100"/>
      <c r="AG41" s="101"/>
      <c r="AH41" s="84" t="s">
        <v>68</v>
      </c>
      <c r="AI41" s="85"/>
      <c r="AJ41" s="86"/>
    </row>
    <row r="42" spans="2:40" ht="21" customHeight="1" thickBot="1">
      <c r="B42" s="68"/>
      <c r="C42" s="70"/>
      <c r="D42" s="70"/>
      <c r="E42" s="70"/>
      <c r="F42" s="96" t="s">
        <v>145</v>
      </c>
      <c r="G42" s="97"/>
      <c r="H42" s="97"/>
      <c r="I42" s="97"/>
      <c r="J42" s="97"/>
      <c r="K42" s="97"/>
      <c r="L42" s="97"/>
      <c r="M42" s="97"/>
      <c r="N42" s="97"/>
      <c r="O42" s="97"/>
      <c r="P42" s="97"/>
      <c r="Q42" s="97"/>
      <c r="R42" s="97"/>
      <c r="S42" s="97"/>
      <c r="T42" s="96" t="s">
        <v>145</v>
      </c>
      <c r="U42" s="97"/>
      <c r="V42" s="97"/>
      <c r="W42" s="97"/>
      <c r="X42" s="97"/>
      <c r="Y42" s="97"/>
      <c r="Z42" s="97"/>
      <c r="AA42" s="97"/>
      <c r="AB42" s="97"/>
      <c r="AC42" s="97"/>
      <c r="AD42" s="97"/>
      <c r="AE42" s="97"/>
      <c r="AF42" s="97"/>
      <c r="AG42" s="98"/>
      <c r="AH42" s="81" t="s">
        <v>72</v>
      </c>
      <c r="AI42" s="82"/>
      <c r="AJ42" s="83"/>
      <c r="AL42" s="52">
        <f>VLOOKUP(AW1,$AW$17:$BE$34,6)</f>
        <v>0</v>
      </c>
      <c r="AM42" s="48"/>
      <c r="AN42" s="77"/>
    </row>
    <row r="43" spans="2:36" ht="21" customHeight="1" thickBot="1">
      <c r="B43" s="66" t="s">
        <v>118</v>
      </c>
      <c r="C43" s="69" t="s">
        <v>141</v>
      </c>
      <c r="D43" s="69"/>
      <c r="E43" s="69"/>
      <c r="F43" s="99" t="s">
        <v>146</v>
      </c>
      <c r="G43" s="100"/>
      <c r="H43" s="100"/>
      <c r="I43" s="100"/>
      <c r="J43" s="100"/>
      <c r="K43" s="100"/>
      <c r="L43" s="100"/>
      <c r="M43" s="100"/>
      <c r="N43" s="100"/>
      <c r="O43" s="100"/>
      <c r="P43" s="100"/>
      <c r="Q43" s="100"/>
      <c r="R43" s="100"/>
      <c r="S43" s="100"/>
      <c r="T43" s="99" t="s">
        <v>146</v>
      </c>
      <c r="U43" s="100"/>
      <c r="V43" s="100"/>
      <c r="W43" s="100"/>
      <c r="X43" s="100"/>
      <c r="Y43" s="100"/>
      <c r="Z43" s="100"/>
      <c r="AA43" s="100"/>
      <c r="AB43" s="100"/>
      <c r="AC43" s="100"/>
      <c r="AD43" s="100"/>
      <c r="AE43" s="100"/>
      <c r="AF43" s="100"/>
      <c r="AG43" s="101"/>
      <c r="AH43" s="84" t="s">
        <v>68</v>
      </c>
      <c r="AI43" s="85"/>
      <c r="AJ43" s="86"/>
    </row>
    <row r="44" spans="2:40" ht="21" customHeight="1" thickBot="1">
      <c r="B44" s="68"/>
      <c r="C44" s="70"/>
      <c r="D44" s="70"/>
      <c r="E44" s="70"/>
      <c r="F44" s="96" t="s">
        <v>145</v>
      </c>
      <c r="G44" s="97"/>
      <c r="H44" s="97"/>
      <c r="I44" s="97"/>
      <c r="J44" s="97"/>
      <c r="K44" s="97"/>
      <c r="L44" s="97"/>
      <c r="M44" s="97"/>
      <c r="N44" s="97"/>
      <c r="O44" s="97"/>
      <c r="P44" s="97"/>
      <c r="Q44" s="97"/>
      <c r="R44" s="97"/>
      <c r="S44" s="97"/>
      <c r="T44" s="96" t="s">
        <v>145</v>
      </c>
      <c r="U44" s="97"/>
      <c r="V44" s="97"/>
      <c r="W44" s="97"/>
      <c r="X44" s="97"/>
      <c r="Y44" s="97"/>
      <c r="Z44" s="97"/>
      <c r="AA44" s="97"/>
      <c r="AB44" s="97"/>
      <c r="AC44" s="97"/>
      <c r="AD44" s="97"/>
      <c r="AE44" s="97"/>
      <c r="AF44" s="97"/>
      <c r="AG44" s="98"/>
      <c r="AH44" s="81" t="s">
        <v>72</v>
      </c>
      <c r="AI44" s="82"/>
      <c r="AJ44" s="83"/>
      <c r="AL44" s="52">
        <f>VLOOKUP(AX1,$AW$17:$BE$34,7)</f>
        <v>0</v>
      </c>
      <c r="AM44" s="48"/>
      <c r="AN44" s="77"/>
    </row>
    <row r="45" spans="2:36" ht="21" customHeight="1">
      <c r="B45" s="66" t="s">
        <v>119</v>
      </c>
      <c r="C45" s="106" t="s">
        <v>120</v>
      </c>
      <c r="D45" s="106"/>
      <c r="E45" s="106"/>
      <c r="F45" s="99" t="s">
        <v>103</v>
      </c>
      <c r="G45" s="100"/>
      <c r="H45" s="100"/>
      <c r="I45" s="100"/>
      <c r="J45" s="100"/>
      <c r="K45" s="100"/>
      <c r="L45" s="100"/>
      <c r="M45" s="100"/>
      <c r="N45" s="100"/>
      <c r="O45" s="100"/>
      <c r="P45" s="100"/>
      <c r="Q45" s="100"/>
      <c r="R45" s="100"/>
      <c r="S45" s="100"/>
      <c r="T45" s="99" t="s">
        <v>103</v>
      </c>
      <c r="U45" s="100"/>
      <c r="V45" s="100"/>
      <c r="W45" s="100"/>
      <c r="X45" s="100"/>
      <c r="Y45" s="100"/>
      <c r="Z45" s="100"/>
      <c r="AA45" s="100"/>
      <c r="AB45" s="100"/>
      <c r="AC45" s="100"/>
      <c r="AD45" s="100"/>
      <c r="AE45" s="100"/>
      <c r="AF45" s="100"/>
      <c r="AG45" s="101"/>
      <c r="AH45" s="84" t="s">
        <v>71</v>
      </c>
      <c r="AI45" s="85"/>
      <c r="AJ45" s="86"/>
    </row>
    <row r="46" spans="2:36" ht="21" customHeight="1" thickBot="1">
      <c r="B46" s="67"/>
      <c r="C46" s="107"/>
      <c r="D46" s="107"/>
      <c r="E46" s="107"/>
      <c r="F46" s="102" t="s">
        <v>104</v>
      </c>
      <c r="G46" s="103"/>
      <c r="H46" s="103"/>
      <c r="I46" s="103"/>
      <c r="J46" s="103"/>
      <c r="K46" s="103"/>
      <c r="L46" s="103"/>
      <c r="M46" s="103"/>
      <c r="N46" s="103"/>
      <c r="O46" s="103"/>
      <c r="P46" s="103"/>
      <c r="Q46" s="103"/>
      <c r="R46" s="103"/>
      <c r="S46" s="103"/>
      <c r="T46" s="102" t="s">
        <v>104</v>
      </c>
      <c r="U46" s="103"/>
      <c r="V46" s="103"/>
      <c r="W46" s="103"/>
      <c r="X46" s="103"/>
      <c r="Y46" s="103"/>
      <c r="Z46" s="103"/>
      <c r="AA46" s="103"/>
      <c r="AB46" s="103"/>
      <c r="AC46" s="103"/>
      <c r="AD46" s="103"/>
      <c r="AE46" s="103"/>
      <c r="AF46" s="103"/>
      <c r="AG46" s="104"/>
      <c r="AH46" s="78" t="s">
        <v>68</v>
      </c>
      <c r="AI46" s="79"/>
      <c r="AJ46" s="80"/>
    </row>
    <row r="47" spans="2:40" ht="21" customHeight="1" thickBot="1">
      <c r="B47" s="68"/>
      <c r="C47" s="108"/>
      <c r="D47" s="108"/>
      <c r="E47" s="108"/>
      <c r="F47" s="96" t="s">
        <v>105</v>
      </c>
      <c r="G47" s="97"/>
      <c r="H47" s="97"/>
      <c r="I47" s="97"/>
      <c r="J47" s="97"/>
      <c r="K47" s="97"/>
      <c r="L47" s="97"/>
      <c r="M47" s="97"/>
      <c r="N47" s="97"/>
      <c r="O47" s="97"/>
      <c r="P47" s="97"/>
      <c r="Q47" s="97"/>
      <c r="R47" s="97"/>
      <c r="S47" s="97"/>
      <c r="T47" s="96" t="s">
        <v>105</v>
      </c>
      <c r="U47" s="97"/>
      <c r="V47" s="97"/>
      <c r="W47" s="97"/>
      <c r="X47" s="97"/>
      <c r="Y47" s="97"/>
      <c r="Z47" s="97"/>
      <c r="AA47" s="97"/>
      <c r="AB47" s="97"/>
      <c r="AC47" s="97"/>
      <c r="AD47" s="97"/>
      <c r="AE47" s="97"/>
      <c r="AF47" s="97"/>
      <c r="AG47" s="98"/>
      <c r="AH47" s="81" t="s">
        <v>72</v>
      </c>
      <c r="AI47" s="82"/>
      <c r="AJ47" s="83"/>
      <c r="AL47" s="52">
        <f>VLOOKUP(AY1,$AW$17:$BE$34,8)</f>
        <v>0</v>
      </c>
      <c r="AM47" s="48"/>
      <c r="AN47" s="77"/>
    </row>
    <row r="48" spans="2:36" ht="13.5">
      <c r="B48" s="66" t="s">
        <v>82</v>
      </c>
      <c r="C48" s="71" t="s">
        <v>78</v>
      </c>
      <c r="D48" s="71"/>
      <c r="E48" s="71"/>
      <c r="F48" s="99" t="s">
        <v>106</v>
      </c>
      <c r="G48" s="100"/>
      <c r="H48" s="100"/>
      <c r="I48" s="100"/>
      <c r="J48" s="100"/>
      <c r="K48" s="100"/>
      <c r="L48" s="100"/>
      <c r="M48" s="100"/>
      <c r="N48" s="100"/>
      <c r="O48" s="100"/>
      <c r="P48" s="100"/>
      <c r="Q48" s="100"/>
      <c r="R48" s="100"/>
      <c r="S48" s="100"/>
      <c r="T48" s="99" t="s">
        <v>106</v>
      </c>
      <c r="U48" s="100"/>
      <c r="V48" s="100"/>
      <c r="W48" s="100"/>
      <c r="X48" s="100"/>
      <c r="Y48" s="100"/>
      <c r="Z48" s="100"/>
      <c r="AA48" s="100"/>
      <c r="AB48" s="100"/>
      <c r="AC48" s="100"/>
      <c r="AD48" s="100"/>
      <c r="AE48" s="100"/>
      <c r="AF48" s="100"/>
      <c r="AG48" s="101"/>
      <c r="AH48" s="90"/>
      <c r="AI48" s="91"/>
      <c r="AJ48" s="92"/>
    </row>
    <row r="49" spans="2:36" ht="21" customHeight="1">
      <c r="B49" s="67"/>
      <c r="C49" s="72"/>
      <c r="D49" s="72"/>
      <c r="E49" s="72"/>
      <c r="F49" s="93" t="s">
        <v>47</v>
      </c>
      <c r="G49" s="94"/>
      <c r="H49" s="94"/>
      <c r="I49" s="94"/>
      <c r="J49" s="94"/>
      <c r="K49" s="94"/>
      <c r="L49" s="94"/>
      <c r="M49" s="94"/>
      <c r="N49" s="94"/>
      <c r="O49" s="94"/>
      <c r="P49" s="94"/>
      <c r="Q49" s="94"/>
      <c r="R49" s="94"/>
      <c r="S49" s="105"/>
      <c r="T49" s="93" t="s">
        <v>60</v>
      </c>
      <c r="U49" s="94"/>
      <c r="V49" s="94"/>
      <c r="W49" s="94"/>
      <c r="X49" s="94"/>
      <c r="Y49" s="94"/>
      <c r="Z49" s="94"/>
      <c r="AA49" s="94"/>
      <c r="AB49" s="94"/>
      <c r="AC49" s="94"/>
      <c r="AD49" s="94"/>
      <c r="AE49" s="94"/>
      <c r="AF49" s="94"/>
      <c r="AG49" s="95"/>
      <c r="AH49" s="78" t="s">
        <v>76</v>
      </c>
      <c r="AI49" s="79"/>
      <c r="AJ49" s="80"/>
    </row>
    <row r="50" spans="2:36" ht="13.5">
      <c r="B50" s="67"/>
      <c r="C50" s="72"/>
      <c r="D50" s="72"/>
      <c r="E50" s="72"/>
      <c r="F50" s="102" t="s">
        <v>107</v>
      </c>
      <c r="G50" s="103"/>
      <c r="H50" s="103"/>
      <c r="I50" s="103"/>
      <c r="J50" s="103"/>
      <c r="K50" s="103"/>
      <c r="L50" s="103"/>
      <c r="M50" s="103"/>
      <c r="N50" s="103"/>
      <c r="O50" s="103"/>
      <c r="P50" s="103"/>
      <c r="Q50" s="103"/>
      <c r="R50" s="103"/>
      <c r="S50" s="103"/>
      <c r="T50" s="102" t="s">
        <v>107</v>
      </c>
      <c r="U50" s="103"/>
      <c r="V50" s="103"/>
      <c r="W50" s="103"/>
      <c r="X50" s="103"/>
      <c r="Y50" s="103"/>
      <c r="Z50" s="103"/>
      <c r="AA50" s="103"/>
      <c r="AB50" s="103"/>
      <c r="AC50" s="103"/>
      <c r="AD50" s="103"/>
      <c r="AE50" s="103"/>
      <c r="AF50" s="103"/>
      <c r="AG50" s="104"/>
      <c r="AH50" s="87"/>
      <c r="AI50" s="88"/>
      <c r="AJ50" s="89"/>
    </row>
    <row r="51" spans="2:36" ht="21" customHeight="1">
      <c r="B51" s="67"/>
      <c r="C51" s="72"/>
      <c r="D51" s="72"/>
      <c r="E51" s="72"/>
      <c r="F51" s="93" t="s">
        <v>47</v>
      </c>
      <c r="G51" s="94"/>
      <c r="H51" s="94"/>
      <c r="I51" s="94"/>
      <c r="J51" s="94"/>
      <c r="K51" s="94"/>
      <c r="L51" s="94"/>
      <c r="M51" s="94"/>
      <c r="N51" s="94"/>
      <c r="O51" s="94"/>
      <c r="P51" s="94"/>
      <c r="Q51" s="94"/>
      <c r="R51" s="94"/>
      <c r="S51" s="105"/>
      <c r="T51" s="93" t="s">
        <v>60</v>
      </c>
      <c r="U51" s="94"/>
      <c r="V51" s="94"/>
      <c r="W51" s="94"/>
      <c r="X51" s="94"/>
      <c r="Y51" s="94"/>
      <c r="Z51" s="94"/>
      <c r="AA51" s="94"/>
      <c r="AB51" s="94"/>
      <c r="AC51" s="94"/>
      <c r="AD51" s="94"/>
      <c r="AE51" s="94"/>
      <c r="AF51" s="94"/>
      <c r="AG51" s="95"/>
      <c r="AH51" s="78" t="s">
        <v>68</v>
      </c>
      <c r="AI51" s="79"/>
      <c r="AJ51" s="80"/>
    </row>
    <row r="52" spans="2:36" ht="13.5">
      <c r="B52" s="67"/>
      <c r="C52" s="72"/>
      <c r="D52" s="72"/>
      <c r="E52" s="72"/>
      <c r="F52" s="102" t="s">
        <v>108</v>
      </c>
      <c r="G52" s="103"/>
      <c r="H52" s="103"/>
      <c r="I52" s="103"/>
      <c r="J52" s="103"/>
      <c r="K52" s="103"/>
      <c r="L52" s="103"/>
      <c r="M52" s="103"/>
      <c r="N52" s="103"/>
      <c r="O52" s="103"/>
      <c r="P52" s="103"/>
      <c r="Q52" s="103"/>
      <c r="R52" s="103"/>
      <c r="S52" s="103"/>
      <c r="T52" s="102" t="s">
        <v>108</v>
      </c>
      <c r="U52" s="103"/>
      <c r="V52" s="103"/>
      <c r="W52" s="103"/>
      <c r="X52" s="103"/>
      <c r="Y52" s="103"/>
      <c r="Z52" s="103"/>
      <c r="AA52" s="103"/>
      <c r="AB52" s="103"/>
      <c r="AC52" s="103"/>
      <c r="AD52" s="103"/>
      <c r="AE52" s="103"/>
      <c r="AF52" s="103"/>
      <c r="AG52" s="104"/>
      <c r="AH52" s="87"/>
      <c r="AI52" s="88"/>
      <c r="AJ52" s="89"/>
    </row>
    <row r="53" spans="2:36" ht="21" customHeight="1" thickBot="1">
      <c r="B53" s="67"/>
      <c r="C53" s="72"/>
      <c r="D53" s="72"/>
      <c r="E53" s="72"/>
      <c r="F53" s="93" t="s">
        <v>48</v>
      </c>
      <c r="G53" s="94"/>
      <c r="H53" s="94"/>
      <c r="I53" s="94"/>
      <c r="J53" s="94"/>
      <c r="K53" s="94"/>
      <c r="L53" s="94"/>
      <c r="M53" s="94"/>
      <c r="N53" s="94"/>
      <c r="O53" s="94"/>
      <c r="P53" s="94"/>
      <c r="Q53" s="94"/>
      <c r="R53" s="94"/>
      <c r="S53" s="105"/>
      <c r="T53" s="93" t="s">
        <v>61</v>
      </c>
      <c r="U53" s="94"/>
      <c r="V53" s="94"/>
      <c r="W53" s="94"/>
      <c r="X53" s="94"/>
      <c r="Y53" s="94"/>
      <c r="Z53" s="94"/>
      <c r="AA53" s="94"/>
      <c r="AB53" s="94"/>
      <c r="AC53" s="94"/>
      <c r="AD53" s="94"/>
      <c r="AE53" s="94"/>
      <c r="AF53" s="94"/>
      <c r="AG53" s="95"/>
      <c r="AH53" s="78" t="s">
        <v>74</v>
      </c>
      <c r="AI53" s="79"/>
      <c r="AJ53" s="80"/>
    </row>
    <row r="54" spans="2:40" ht="21" customHeight="1" thickBot="1">
      <c r="B54" s="68"/>
      <c r="C54" s="73"/>
      <c r="D54" s="73"/>
      <c r="E54" s="73"/>
      <c r="F54" s="96" t="s">
        <v>142</v>
      </c>
      <c r="G54" s="97"/>
      <c r="H54" s="97"/>
      <c r="I54" s="97"/>
      <c r="J54" s="97"/>
      <c r="K54" s="97"/>
      <c r="L54" s="97"/>
      <c r="M54" s="97"/>
      <c r="N54" s="97"/>
      <c r="O54" s="97"/>
      <c r="P54" s="97"/>
      <c r="Q54" s="97"/>
      <c r="R54" s="97"/>
      <c r="S54" s="97"/>
      <c r="T54" s="96" t="s">
        <v>142</v>
      </c>
      <c r="U54" s="97"/>
      <c r="V54" s="97"/>
      <c r="W54" s="97"/>
      <c r="X54" s="97"/>
      <c r="Y54" s="97"/>
      <c r="Z54" s="97"/>
      <c r="AA54" s="97"/>
      <c r="AB54" s="97"/>
      <c r="AC54" s="97"/>
      <c r="AD54" s="97"/>
      <c r="AE54" s="97"/>
      <c r="AF54" s="97"/>
      <c r="AG54" s="98"/>
      <c r="AH54" s="81" t="s">
        <v>72</v>
      </c>
      <c r="AI54" s="82"/>
      <c r="AJ54" s="83"/>
      <c r="AL54" s="52">
        <f>VLOOKUP(AZ1,$AW$17:$BE$34,9)</f>
        <v>0</v>
      </c>
      <c r="AM54" s="48"/>
      <c r="AN54" s="77"/>
    </row>
    <row r="55" ht="7.5" customHeight="1"/>
    <row r="56" spans="2:5" ht="13.5" customHeight="1">
      <c r="B56" s="18" t="s">
        <v>110</v>
      </c>
      <c r="C56" s="16"/>
      <c r="D56" s="17" t="s">
        <v>143</v>
      </c>
      <c r="E56" s="17"/>
    </row>
    <row r="57" spans="2:5" ht="13.5" customHeight="1">
      <c r="B57" s="17"/>
      <c r="C57" s="16"/>
      <c r="D57" s="17" t="s">
        <v>109</v>
      </c>
      <c r="E57" s="17"/>
    </row>
    <row r="58" spans="2:5" ht="17.25" customHeight="1">
      <c r="B58" s="17" t="s">
        <v>111</v>
      </c>
      <c r="C58" s="16"/>
      <c r="D58" s="17" t="s">
        <v>177</v>
      </c>
      <c r="E58" s="17"/>
    </row>
    <row r="59" spans="3:5" ht="13.5" customHeight="1">
      <c r="C59" s="1"/>
      <c r="D59" s="17" t="s">
        <v>144</v>
      </c>
      <c r="E59" s="17"/>
    </row>
    <row r="60" ht="13.5"/>
    <row r="61" ht="13.5" hidden="1"/>
    <row r="62" ht="13.5" hidden="1">
      <c r="C62" s="1"/>
    </row>
    <row r="63" ht="4.5" customHeight="1" hidden="1">
      <c r="C63" s="1"/>
    </row>
    <row r="64" ht="13.5">
      <c r="AB64" s="1" t="s">
        <v>180</v>
      </c>
    </row>
    <row r="65" ht="13.5">
      <c r="AB65" s="1"/>
    </row>
    <row r="66" ht="13.5" hidden="1"/>
    <row r="67" ht="13.5" hidden="1"/>
    <row r="68" ht="13.5"/>
  </sheetData>
  <sheetProtection sheet="1" objects="1" scenarios="1"/>
  <mergeCells count="203">
    <mergeCell ref="B1:AN1"/>
    <mergeCell ref="AK8:AK9"/>
    <mergeCell ref="AN8:AN9"/>
    <mergeCell ref="Y6:Z6"/>
    <mergeCell ref="AB6:AD7"/>
    <mergeCell ref="AE6:AE7"/>
    <mergeCell ref="AF6:AJ7"/>
    <mergeCell ref="AL6:AM7"/>
    <mergeCell ref="AK6:AK7"/>
    <mergeCell ref="AN6:AN7"/>
    <mergeCell ref="B5:F6"/>
    <mergeCell ref="J6:K6"/>
    <mergeCell ref="G6:I6"/>
    <mergeCell ref="G5:P5"/>
    <mergeCell ref="Q5:Z5"/>
    <mergeCell ref="AK2:AN2"/>
    <mergeCell ref="AK3:AN3"/>
    <mergeCell ref="G2:H2"/>
    <mergeCell ref="AK5:AN5"/>
    <mergeCell ref="L3:AA3"/>
    <mergeCell ref="T6:U6"/>
    <mergeCell ref="V6:X6"/>
    <mergeCell ref="AB8:AD9"/>
    <mergeCell ref="L8:O8"/>
    <mergeCell ref="L6:N6"/>
    <mergeCell ref="O6:P6"/>
    <mergeCell ref="Q6:S6"/>
    <mergeCell ref="P8:Q8"/>
    <mergeCell ref="AF10:AJ11"/>
    <mergeCell ref="AL8:AM9"/>
    <mergeCell ref="AL10:AM11"/>
    <mergeCell ref="T16:AG16"/>
    <mergeCell ref="AB10:AD11"/>
    <mergeCell ref="T15:AG15"/>
    <mergeCell ref="AE10:AE11"/>
    <mergeCell ref="AK10:AK11"/>
    <mergeCell ref="AF8:AJ9"/>
    <mergeCell ref="AE8:AE9"/>
    <mergeCell ref="T18:Z18"/>
    <mergeCell ref="AA18:AG18"/>
    <mergeCell ref="T19:Z19"/>
    <mergeCell ref="T20:Z20"/>
    <mergeCell ref="AA19:AG19"/>
    <mergeCell ref="AA20:AG20"/>
    <mergeCell ref="T30:AG30"/>
    <mergeCell ref="T25:Z25"/>
    <mergeCell ref="T24:Z24"/>
    <mergeCell ref="T27:AG27"/>
    <mergeCell ref="T46:AG46"/>
    <mergeCell ref="T45:AG45"/>
    <mergeCell ref="AA23:AG23"/>
    <mergeCell ref="T44:AG44"/>
    <mergeCell ref="T43:AG43"/>
    <mergeCell ref="T42:AG42"/>
    <mergeCell ref="T41:AG41"/>
    <mergeCell ref="AA24:AG24"/>
    <mergeCell ref="AA25:AG25"/>
    <mergeCell ref="T29:AG29"/>
    <mergeCell ref="T54:AG54"/>
    <mergeCell ref="T52:AG52"/>
    <mergeCell ref="T50:AG50"/>
    <mergeCell ref="T51:AG51"/>
    <mergeCell ref="T53:AG53"/>
    <mergeCell ref="M18:S18"/>
    <mergeCell ref="M20:S20"/>
    <mergeCell ref="F21:S21"/>
    <mergeCell ref="F20:L20"/>
    <mergeCell ref="F17:S17"/>
    <mergeCell ref="P9:Q9"/>
    <mergeCell ref="P10:Q10"/>
    <mergeCell ref="B11:Z11"/>
    <mergeCell ref="L10:O10"/>
    <mergeCell ref="C16:E25"/>
    <mergeCell ref="M23:S23"/>
    <mergeCell ref="M19:S19"/>
    <mergeCell ref="F19:L19"/>
    <mergeCell ref="F18:L18"/>
    <mergeCell ref="G8:J8"/>
    <mergeCell ref="G9:J9"/>
    <mergeCell ref="G10:J10"/>
    <mergeCell ref="M25:S25"/>
    <mergeCell ref="M24:S24"/>
    <mergeCell ref="F22:S22"/>
    <mergeCell ref="F23:L23"/>
    <mergeCell ref="F24:L24"/>
    <mergeCell ref="F15:S15"/>
    <mergeCell ref="L9:O9"/>
    <mergeCell ref="F26:S26"/>
    <mergeCell ref="F25:L25"/>
    <mergeCell ref="F27:S27"/>
    <mergeCell ref="T22:AG22"/>
    <mergeCell ref="T23:Z23"/>
    <mergeCell ref="B9:F9"/>
    <mergeCell ref="B10:F10"/>
    <mergeCell ref="B8:F8"/>
    <mergeCell ref="F33:S33"/>
    <mergeCell ref="F31:S31"/>
    <mergeCell ref="F32:S32"/>
    <mergeCell ref="F28:S28"/>
    <mergeCell ref="F29:S29"/>
    <mergeCell ref="F30:S30"/>
    <mergeCell ref="F16:S16"/>
    <mergeCell ref="T33:AG33"/>
    <mergeCell ref="F36:S36"/>
    <mergeCell ref="AB5:AJ5"/>
    <mergeCell ref="AH15:AJ15"/>
    <mergeCell ref="AH16:AJ18"/>
    <mergeCell ref="AH19:AJ19"/>
    <mergeCell ref="AH20:AJ20"/>
    <mergeCell ref="AH29:AJ29"/>
    <mergeCell ref="AH21:AJ23"/>
    <mergeCell ref="AH24:AJ24"/>
    <mergeCell ref="F37:S37"/>
    <mergeCell ref="F34:S34"/>
    <mergeCell ref="F35:S35"/>
    <mergeCell ref="T34:AG34"/>
    <mergeCell ref="T35:AG35"/>
    <mergeCell ref="T37:AG37"/>
    <mergeCell ref="T36:AG36"/>
    <mergeCell ref="F38:S38"/>
    <mergeCell ref="F39:S39"/>
    <mergeCell ref="T39:AG39"/>
    <mergeCell ref="T38:AG38"/>
    <mergeCell ref="F44:S44"/>
    <mergeCell ref="F45:S45"/>
    <mergeCell ref="F46:S46"/>
    <mergeCell ref="F40:S40"/>
    <mergeCell ref="F41:S41"/>
    <mergeCell ref="F42:S42"/>
    <mergeCell ref="F43:S43"/>
    <mergeCell ref="F47:S47"/>
    <mergeCell ref="F48:S48"/>
    <mergeCell ref="C48:E54"/>
    <mergeCell ref="F51:S51"/>
    <mergeCell ref="F53:S53"/>
    <mergeCell ref="F49:S49"/>
    <mergeCell ref="C45:E47"/>
    <mergeCell ref="F50:S50"/>
    <mergeCell ref="F52:S52"/>
    <mergeCell ref="F54:S54"/>
    <mergeCell ref="T49:AG49"/>
    <mergeCell ref="T40:AG40"/>
    <mergeCell ref="T26:AG26"/>
    <mergeCell ref="T17:AG17"/>
    <mergeCell ref="T21:AG21"/>
    <mergeCell ref="T48:AG48"/>
    <mergeCell ref="T47:AG47"/>
    <mergeCell ref="T31:AG31"/>
    <mergeCell ref="T32:AG32"/>
    <mergeCell ref="T28:AG28"/>
    <mergeCell ref="AH25:AJ25"/>
    <mergeCell ref="AH26:AJ27"/>
    <mergeCell ref="AH36:AJ36"/>
    <mergeCell ref="AH37:AJ37"/>
    <mergeCell ref="AH38:AJ38"/>
    <mergeCell ref="AH39:AJ39"/>
    <mergeCell ref="AH49:AJ49"/>
    <mergeCell ref="AH50:AJ50"/>
    <mergeCell ref="AH51:AJ51"/>
    <mergeCell ref="AH44:AJ44"/>
    <mergeCell ref="AH45:AJ45"/>
    <mergeCell ref="AH46:AJ46"/>
    <mergeCell ref="AH47:AJ47"/>
    <mergeCell ref="AL40:AN40"/>
    <mergeCell ref="AL42:AN42"/>
    <mergeCell ref="AL44:AN44"/>
    <mergeCell ref="AH48:AJ48"/>
    <mergeCell ref="AH40:AJ40"/>
    <mergeCell ref="AH41:AJ41"/>
    <mergeCell ref="AH42:AJ42"/>
    <mergeCell ref="AH43:AJ43"/>
    <mergeCell ref="AL47:AN47"/>
    <mergeCell ref="AL54:AN54"/>
    <mergeCell ref="AH52:AJ52"/>
    <mergeCell ref="AH53:AJ53"/>
    <mergeCell ref="AH54:AJ54"/>
    <mergeCell ref="AL25:AN25"/>
    <mergeCell ref="AL33:AN33"/>
    <mergeCell ref="AL35:AN35"/>
    <mergeCell ref="AH32:AJ32"/>
    <mergeCell ref="AH33:AJ33"/>
    <mergeCell ref="AH34:AJ34"/>
    <mergeCell ref="AH35:AJ35"/>
    <mergeCell ref="AH28:AJ28"/>
    <mergeCell ref="AH30:AJ30"/>
    <mergeCell ref="AH31:AJ31"/>
    <mergeCell ref="C36:E40"/>
    <mergeCell ref="B15:E15"/>
    <mergeCell ref="C34:E35"/>
    <mergeCell ref="C26:E33"/>
    <mergeCell ref="B16:B25"/>
    <mergeCell ref="B26:B33"/>
    <mergeCell ref="B34:B35"/>
    <mergeCell ref="B3:E3"/>
    <mergeCell ref="B13:E13"/>
    <mergeCell ref="AN10:AN11"/>
    <mergeCell ref="B48:B54"/>
    <mergeCell ref="B36:B40"/>
    <mergeCell ref="B41:B42"/>
    <mergeCell ref="B43:B44"/>
    <mergeCell ref="B45:B47"/>
    <mergeCell ref="C41:E42"/>
    <mergeCell ref="C43:E44"/>
  </mergeCells>
  <conditionalFormatting sqref="B9:Z9">
    <cfRule type="expression" priority="1" dxfId="0" stopIfTrue="1">
      <formula>$BK$6="B"</formula>
    </cfRule>
  </conditionalFormatting>
  <conditionalFormatting sqref="B10:Z10">
    <cfRule type="expression" priority="2" dxfId="0" stopIfTrue="1">
      <formula>$BK$6="C"</formula>
    </cfRule>
  </conditionalFormatting>
  <conditionalFormatting sqref="F15:S18 F21:S23 F26:S27 F48:S48 F50:S50 F52:S52">
    <cfRule type="expression" priority="3" dxfId="1" stopIfTrue="1">
      <formula>$BK$6="A"</formula>
    </cfRule>
    <cfRule type="expression" priority="4" dxfId="2" stopIfTrue="1">
      <formula>$BK$6="B"</formula>
    </cfRule>
    <cfRule type="expression" priority="5" dxfId="2" stopIfTrue="1">
      <formula>$BK$6="C"</formula>
    </cfRule>
  </conditionalFormatting>
  <conditionalFormatting sqref="F19:S20 F24:S25 F28:S47 F49:S49 F51:S51 F53:S54">
    <cfRule type="expression" priority="6" dxfId="3" stopIfTrue="1">
      <formula>$BK$6="A"</formula>
    </cfRule>
    <cfRule type="expression" priority="7" dxfId="2" stopIfTrue="1">
      <formula>$BK$6="B"</formula>
    </cfRule>
    <cfRule type="expression" priority="8" dxfId="2" stopIfTrue="1">
      <formula>$BK$6="C"</formula>
    </cfRule>
  </conditionalFormatting>
  <conditionalFormatting sqref="T15:AG17 T21:AG22 T26:AG27 T48:AG48 T50:AG50 T52:AG52">
    <cfRule type="expression" priority="9" dxfId="0" stopIfTrue="1">
      <formula>$BK$6="B"</formula>
    </cfRule>
    <cfRule type="expression" priority="10" dxfId="2" stopIfTrue="1">
      <formula>$BK$6="A"</formula>
    </cfRule>
    <cfRule type="expression" priority="11" dxfId="0" stopIfTrue="1">
      <formula>$BK$6="C"</formula>
    </cfRule>
  </conditionalFormatting>
  <conditionalFormatting sqref="T18:AG20 T23:AG25 T28:AG47 T49:AG49 T51:AG51 T53:AG54">
    <cfRule type="expression" priority="12" dxfId="4" stopIfTrue="1">
      <formula>$BK$6="B"</formula>
    </cfRule>
    <cfRule type="expression" priority="13" dxfId="2" stopIfTrue="1">
      <formula>$BK$6="A"</formula>
    </cfRule>
    <cfRule type="expression" priority="14" dxfId="4" stopIfTrue="1">
      <formula>$BK$6="C"</formula>
    </cfRule>
  </conditionalFormatting>
  <conditionalFormatting sqref="B8:Z8">
    <cfRule type="expression" priority="15" dxfId="1" stopIfTrue="1">
      <formula>$BK$6="A"</formula>
    </cfRule>
  </conditionalFormatting>
  <dataValidations count="1">
    <dataValidation type="whole" allowBlank="1" showInputMessage="1" showErrorMessage="1" sqref="T6:U7 J6:J7 Y6:Y7 O6:O7">
      <formula1>1</formula1>
      <formula2>99999</formula2>
    </dataValidation>
  </dataValidations>
  <printOptions/>
  <pageMargins left="0.39" right="0.16" top="0.26" bottom="0.21" header="0.19" footer="0.21"/>
  <pageSetup fitToHeight="1" fitToWidth="1" horizontalDpi="600" verticalDpi="600" orientation="portrait" paperSize="9" scale="81"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1:D37"/>
  <sheetViews>
    <sheetView showGridLines="0" showRowColHeaders="0" showZeros="0" showOutlineSymbols="0" workbookViewId="0" topLeftCell="A1">
      <selection activeCell="A1" sqref="A1"/>
    </sheetView>
  </sheetViews>
  <sheetFormatPr defaultColWidth="9.00390625" defaultRowHeight="13.5" zeroHeight="1"/>
  <cols>
    <col min="1" max="1" width="0.74609375" style="0" customWidth="1"/>
    <col min="2" max="2" width="5.00390625" style="30" customWidth="1"/>
    <col min="3" max="3" width="112.75390625" style="32" customWidth="1"/>
    <col min="4" max="255" width="9.00390625" style="0" hidden="1" customWidth="1"/>
    <col min="256" max="16384" width="0.74609375" style="0" customWidth="1"/>
  </cols>
  <sheetData>
    <row r="1" spans="2:3" ht="49.5" customHeight="1">
      <c r="B1" s="214" t="s">
        <v>181</v>
      </c>
      <c r="C1" s="215"/>
    </row>
    <row r="2" spans="2:3" ht="24" customHeight="1">
      <c r="B2" s="213" t="s">
        <v>178</v>
      </c>
      <c r="C2" s="213"/>
    </row>
    <row r="3" spans="2:3" ht="32.25" customHeight="1">
      <c r="B3" s="36" t="s">
        <v>156</v>
      </c>
      <c r="C3" s="31" t="s">
        <v>149</v>
      </c>
    </row>
    <row r="4" spans="2:3" ht="33.75" customHeight="1">
      <c r="B4" s="36" t="s">
        <v>157</v>
      </c>
      <c r="C4" s="31" t="s">
        <v>150</v>
      </c>
    </row>
    <row r="5" spans="2:3" ht="49.5" customHeight="1">
      <c r="B5" s="36" t="s">
        <v>158</v>
      </c>
      <c r="C5" s="31" t="s">
        <v>155</v>
      </c>
    </row>
    <row r="6" spans="2:3" ht="22.5" customHeight="1">
      <c r="B6" s="36" t="s">
        <v>159</v>
      </c>
      <c r="C6" s="31" t="s">
        <v>151</v>
      </c>
    </row>
    <row r="7" spans="2:3" ht="35.25" customHeight="1">
      <c r="B7" s="36" t="s">
        <v>160</v>
      </c>
      <c r="C7" s="31" t="s">
        <v>152</v>
      </c>
    </row>
    <row r="8" spans="2:3" ht="36.75" customHeight="1">
      <c r="B8" s="36" t="s">
        <v>161</v>
      </c>
      <c r="C8" s="31" t="s">
        <v>153</v>
      </c>
    </row>
    <row r="9" spans="2:3" ht="35.25" customHeight="1">
      <c r="B9" s="36" t="s">
        <v>162</v>
      </c>
      <c r="C9" s="31" t="s">
        <v>168</v>
      </c>
    </row>
    <row r="10" spans="2:4" ht="36" customHeight="1">
      <c r="B10" s="36" t="s">
        <v>163</v>
      </c>
      <c r="C10" s="31" t="s">
        <v>175</v>
      </c>
      <c r="D10" s="22"/>
    </row>
    <row r="11" spans="2:3" ht="50.25" customHeight="1">
      <c r="B11" s="36" t="s">
        <v>164</v>
      </c>
      <c r="C11" s="31" t="s">
        <v>154</v>
      </c>
    </row>
    <row r="12" spans="2:3" ht="37.5" customHeight="1">
      <c r="B12" s="36" t="s">
        <v>165</v>
      </c>
      <c r="C12" s="31" t="s">
        <v>166</v>
      </c>
    </row>
    <row r="13" ht="14.25">
      <c r="C13" s="33" t="s">
        <v>180</v>
      </c>
    </row>
    <row r="14" ht="14.25">
      <c r="C14" s="33"/>
    </row>
    <row r="15" ht="14.25"/>
    <row r="16" ht="25.5" customHeight="1"/>
    <row r="17" spans="2:3" ht="25.5" customHeight="1">
      <c r="B17" s="213" t="s">
        <v>0</v>
      </c>
      <c r="C17" s="213"/>
    </row>
    <row r="18" spans="2:3" ht="15.75" customHeight="1">
      <c r="B18" s="37" t="s">
        <v>1</v>
      </c>
      <c r="C18" s="38" t="s">
        <v>2</v>
      </c>
    </row>
    <row r="19" spans="2:3" ht="19.5" customHeight="1">
      <c r="B19" s="36" t="s">
        <v>29</v>
      </c>
      <c r="C19" s="31" t="s">
        <v>3</v>
      </c>
    </row>
    <row r="20" spans="2:3" ht="30.75" customHeight="1">
      <c r="B20" s="36" t="s">
        <v>4</v>
      </c>
      <c r="C20" s="31" t="s">
        <v>5</v>
      </c>
    </row>
    <row r="21" spans="2:3" ht="19.5" customHeight="1">
      <c r="B21" s="36" t="s">
        <v>6</v>
      </c>
      <c r="C21" s="31" t="s">
        <v>7</v>
      </c>
    </row>
    <row r="22" spans="2:3" ht="31.5" customHeight="1">
      <c r="B22" s="36" t="s">
        <v>8</v>
      </c>
      <c r="C22" s="31" t="s">
        <v>9</v>
      </c>
    </row>
    <row r="23" spans="2:3" ht="30.75" customHeight="1">
      <c r="B23" s="36" t="s">
        <v>10</v>
      </c>
      <c r="C23" s="31" t="s">
        <v>11</v>
      </c>
    </row>
    <row r="24" spans="2:3" ht="45.75" customHeight="1">
      <c r="B24" s="36" t="s">
        <v>12</v>
      </c>
      <c r="C24" s="31" t="s">
        <v>13</v>
      </c>
    </row>
    <row r="25" spans="2:3" ht="18.75" customHeight="1">
      <c r="B25" s="36" t="s">
        <v>14</v>
      </c>
      <c r="C25" s="31" t="s">
        <v>15</v>
      </c>
    </row>
    <row r="26" spans="2:3" ht="30" customHeight="1">
      <c r="B26" s="36" t="s">
        <v>16</v>
      </c>
      <c r="C26" s="31" t="s">
        <v>179</v>
      </c>
    </row>
    <row r="27" spans="2:3" ht="18.75" customHeight="1">
      <c r="B27" s="36" t="s">
        <v>17</v>
      </c>
      <c r="C27" s="31" t="s">
        <v>167</v>
      </c>
    </row>
    <row r="28" spans="2:3" ht="18.75" customHeight="1">
      <c r="B28" s="36" t="s">
        <v>18</v>
      </c>
      <c r="C28" s="31" t="s">
        <v>19</v>
      </c>
    </row>
    <row r="29" spans="2:3" ht="4.5" customHeight="1">
      <c r="B29" s="34"/>
      <c r="C29" s="35"/>
    </row>
    <row r="30" spans="2:3" ht="18.75" customHeight="1">
      <c r="B30" s="37" t="s">
        <v>28</v>
      </c>
      <c r="C30" s="38" t="s">
        <v>20</v>
      </c>
    </row>
    <row r="31" spans="2:3" ht="18.75" customHeight="1">
      <c r="B31" s="36" t="s">
        <v>30</v>
      </c>
      <c r="C31" s="31" t="s">
        <v>21</v>
      </c>
    </row>
    <row r="32" spans="2:3" ht="18.75" customHeight="1">
      <c r="B32" s="36" t="s">
        <v>22</v>
      </c>
      <c r="C32" s="31" t="s">
        <v>23</v>
      </c>
    </row>
    <row r="33" spans="2:3" ht="18.75" customHeight="1">
      <c r="B33" s="36" t="s">
        <v>6</v>
      </c>
      <c r="C33" s="31" t="s">
        <v>24</v>
      </c>
    </row>
    <row r="34" spans="2:3" ht="18.75" customHeight="1">
      <c r="B34" s="36" t="s">
        <v>8</v>
      </c>
      <c r="C34" s="31" t="s">
        <v>25</v>
      </c>
    </row>
    <row r="35" spans="2:3" ht="18.75" customHeight="1">
      <c r="B35" s="36" t="s">
        <v>10</v>
      </c>
      <c r="C35" s="31" t="s">
        <v>26</v>
      </c>
    </row>
    <row r="36" spans="2:3" ht="18.75" customHeight="1">
      <c r="B36" s="36" t="s">
        <v>12</v>
      </c>
      <c r="C36" s="31" t="s">
        <v>27</v>
      </c>
    </row>
    <row r="37" ht="14.25">
      <c r="C37" s="33" t="s">
        <v>180</v>
      </c>
    </row>
    <row r="38" ht="14.25"/>
  </sheetData>
  <sheetProtection sheet="1" objects="1" scenarios="1"/>
  <mergeCells count="3">
    <mergeCell ref="B2:C2"/>
    <mergeCell ref="B17:C17"/>
    <mergeCell ref="B1:C1"/>
  </mergeCells>
  <printOptions horizontalCentered="1"/>
  <pageMargins left="0.15748031496062992" right="0.15748031496062992" top="0.7" bottom="0.8" header="0.44" footer="0.66"/>
  <pageSetup fitToHeight="1" fitToWidth="1"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ウェルファイド</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ＭＰＣ</dc:creator>
  <cp:keywords/>
  <dc:description/>
  <cp:lastModifiedBy>日本肝臓学会</cp:lastModifiedBy>
  <cp:lastPrinted>2009-03-25T00:41:22Z</cp:lastPrinted>
  <dcterms:created xsi:type="dcterms:W3CDTF">2005-06-22T07:32:31Z</dcterms:created>
  <dcterms:modified xsi:type="dcterms:W3CDTF">2009-04-07T05:43:46Z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